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正在办理\"/>
    </mc:Choice>
  </mc:AlternateContent>
  <xr:revisionPtr revIDLastSave="0" documentId="13_ncr:1_{CE747F4E-7350-43AF-90FE-D7CABE4B33C3}" xr6:coauthVersionLast="40" xr6:coauthVersionMax="40" xr10:uidLastSave="{00000000-0000-0000-0000-000000000000}"/>
  <bookViews>
    <workbookView xWindow="0" yWindow="0" windowWidth="23040" windowHeight="9444" xr2:uid="{00000000-000D-0000-FFFF-FFFF00000000}"/>
  </bookViews>
  <sheets>
    <sheet name="Sheet3" sheetId="1" r:id="rId1"/>
  </sheets>
  <definedNames>
    <definedName name="_xlnm.Print_Titles" localSheetId="0">Sheet3!$2:$4</definedName>
  </definedNames>
  <calcPr calcId="181029"/>
</workbook>
</file>

<file path=xl/calcChain.xml><?xml version="1.0" encoding="utf-8"?>
<calcChain xmlns="http://schemas.openxmlformats.org/spreadsheetml/2006/main">
  <c r="D34" i="1" l="1"/>
  <c r="D33" i="1"/>
  <c r="D32" i="1"/>
  <c r="D31" i="1"/>
  <c r="D30" i="1"/>
  <c r="D29" i="1"/>
  <c r="D28" i="1"/>
  <c r="D27" i="1"/>
  <c r="D26" i="1"/>
  <c r="E25" i="1"/>
  <c r="C25" i="1"/>
  <c r="D24" i="1"/>
  <c r="D23" i="1"/>
  <c r="E22" i="1"/>
  <c r="D22" i="1"/>
  <c r="C22" i="1"/>
  <c r="D21" i="1"/>
  <c r="D20" i="1"/>
  <c r="D19" i="1"/>
  <c r="D18" i="1"/>
  <c r="D17" i="1"/>
  <c r="D16" i="1"/>
  <c r="E15" i="1"/>
  <c r="C15" i="1"/>
  <c r="D14" i="1"/>
  <c r="D13" i="1"/>
  <c r="D12" i="1"/>
  <c r="D11" i="1"/>
  <c r="D10" i="1"/>
  <c r="D9" i="1"/>
  <c r="D8" i="1"/>
  <c r="D7" i="1"/>
  <c r="E6" i="1"/>
  <c r="C6" i="1"/>
  <c r="D6" i="1" l="1"/>
  <c r="D15" i="1"/>
  <c r="C5" i="1"/>
  <c r="D25" i="1"/>
  <c r="E5" i="1"/>
  <c r="D5" i="1" l="1"/>
</calcChain>
</file>

<file path=xl/sharedStrings.xml><?xml version="1.0" encoding="utf-8"?>
<sst xmlns="http://schemas.openxmlformats.org/spreadsheetml/2006/main" count="47" uniqueCount="47">
  <si>
    <t>序号</t>
  </si>
  <si>
    <t>备注</t>
  </si>
  <si>
    <t>合计</t>
  </si>
  <si>
    <t>夏秋灌</t>
  </si>
  <si>
    <t>冬灌</t>
  </si>
  <si>
    <t>合  计</t>
  </si>
  <si>
    <t>一</t>
  </si>
  <si>
    <t>直开口灌溉</t>
  </si>
  <si>
    <t xml:space="preserve">丁塘镇 </t>
  </si>
  <si>
    <t xml:space="preserve">河西镇 </t>
  </si>
  <si>
    <t>石狮开发区</t>
  </si>
  <si>
    <t xml:space="preserve">王团镇 </t>
  </si>
  <si>
    <t xml:space="preserve">兴隆乡 </t>
  </si>
  <si>
    <t xml:space="preserve">豫海镇 </t>
  </si>
  <si>
    <t xml:space="preserve">韦州镇 </t>
  </si>
  <si>
    <t xml:space="preserve">下马关镇 </t>
  </si>
  <si>
    <t>二</t>
  </si>
  <si>
    <t>人饮</t>
  </si>
  <si>
    <t>西部人饮</t>
  </si>
  <si>
    <t>窑山饮水</t>
  </si>
  <si>
    <t>三</t>
  </si>
  <si>
    <t>四</t>
  </si>
  <si>
    <t>旱作区高效节水灌溉</t>
  </si>
  <si>
    <r>
      <t>王大套高效节水</t>
    </r>
    <r>
      <rPr>
        <sz val="11"/>
        <rFont val="Times New Roman"/>
        <family val="1"/>
      </rPr>
      <t xml:space="preserve">                      2#</t>
    </r>
    <r>
      <rPr>
        <sz val="11"/>
        <rFont val="宋体"/>
        <charset val="134"/>
      </rPr>
      <t>高抽（马塘</t>
    </r>
    <r>
      <rPr>
        <sz val="11"/>
        <rFont val="Times New Roman"/>
        <family val="1"/>
      </rPr>
      <t>1</t>
    </r>
    <r>
      <rPr>
        <sz val="11"/>
        <rFont val="宋体"/>
        <charset val="134"/>
      </rPr>
      <t>号）</t>
    </r>
    <r>
      <rPr>
        <sz val="11"/>
        <rFont val="Times New Roman"/>
        <family val="1"/>
      </rPr>
      <t xml:space="preserve">            </t>
    </r>
  </si>
  <si>
    <t>下马关喷灌区</t>
  </si>
  <si>
    <t>下马关节水灌溉项目区</t>
    <phoneticPr fontId="19" type="noConversion"/>
  </si>
  <si>
    <r>
      <t xml:space="preserve">罗山东麓葡萄基地                   </t>
    </r>
    <r>
      <rPr>
        <sz val="10"/>
        <rFont val="宋体"/>
        <charset val="134"/>
      </rPr>
      <t>韦州水库及罗山东麓水源</t>
    </r>
    <phoneticPr fontId="19" type="noConversion"/>
  </si>
  <si>
    <t>预旺高效节水灌溉项目区</t>
    <phoneticPr fontId="19" type="noConversion"/>
  </si>
  <si>
    <t>包括杨塘泵站枣树灌溉</t>
    <phoneticPr fontId="19" type="noConversion"/>
  </si>
  <si>
    <t>王团人饮</t>
    <phoneticPr fontId="19" type="noConversion"/>
  </si>
  <si>
    <t>生态绿化</t>
    <phoneticPr fontId="19" type="noConversion"/>
  </si>
  <si>
    <t>马家洼子蓄水池</t>
    <phoneticPr fontId="19" type="noConversion"/>
  </si>
  <si>
    <t>东部饮水</t>
    <phoneticPr fontId="19" type="noConversion"/>
  </si>
  <si>
    <t>清水河林带绿化用水                    李支干</t>
    <phoneticPr fontId="19" type="noConversion"/>
  </si>
  <si>
    <t>同德移民村枸杞节水灌溉</t>
    <phoneticPr fontId="19" type="noConversion"/>
  </si>
  <si>
    <t>依据灌溉情况冬灌可调</t>
    <phoneticPr fontId="19" type="noConversion"/>
  </si>
  <si>
    <t>2020年分配水量(万立方米)</t>
    <phoneticPr fontId="19" type="noConversion"/>
  </si>
  <si>
    <r>
      <t>盐环分配</t>
    </r>
    <r>
      <rPr>
        <sz val="11"/>
        <rFont val="Times New Roman"/>
        <family val="1"/>
      </rPr>
      <t>580</t>
    </r>
    <r>
      <rPr>
        <sz val="11"/>
        <rFont val="宋体"/>
        <family val="3"/>
        <charset val="134"/>
      </rPr>
      <t>万立方米，计划</t>
    </r>
    <r>
      <rPr>
        <sz val="11"/>
        <rFont val="Times New Roman"/>
        <family val="1"/>
      </rPr>
      <t>530</t>
    </r>
    <r>
      <rPr>
        <sz val="11"/>
        <rFont val="宋体"/>
        <family val="3"/>
        <charset val="134"/>
      </rPr>
      <t>万立方米。</t>
    </r>
    <phoneticPr fontId="19" type="noConversion"/>
  </si>
  <si>
    <t>绿化用水统一考虑</t>
    <phoneticPr fontId="19" type="noConversion"/>
  </si>
  <si>
    <t>附件</t>
    <phoneticPr fontId="19" type="noConversion"/>
  </si>
  <si>
    <t>乡镇及用水户</t>
    <phoneticPr fontId="19" type="noConversion"/>
  </si>
  <si>
    <t>菊花台蓄水池或者白石头沟水库（枸杞及人饮）</t>
    <phoneticPr fontId="19" type="noConversion"/>
  </si>
  <si>
    <t>麻疙瘩、合合山人饮</t>
    <phoneticPr fontId="19" type="noConversion"/>
  </si>
  <si>
    <t>固扩608斗口等周围
绿化用水</t>
    <phoneticPr fontId="19" type="noConversion"/>
  </si>
  <si>
    <r>
      <rPr>
        <sz val="11"/>
        <rFont val="Times New Roman"/>
        <family val="1"/>
      </rPr>
      <t>614</t>
    </r>
    <r>
      <rPr>
        <sz val="11"/>
        <rFont val="宋体"/>
        <charset val="134"/>
      </rPr>
      <t>水池及沙沿高抽
（枣树）</t>
    </r>
    <phoneticPr fontId="19" type="noConversion"/>
  </si>
  <si>
    <r>
      <t>黄谷川</t>
    </r>
    <r>
      <rPr>
        <sz val="11"/>
        <rFont val="Times New Roman"/>
        <family val="1"/>
      </rPr>
      <t xml:space="preserve"> 2#</t>
    </r>
    <r>
      <rPr>
        <sz val="11"/>
        <rFont val="宋体"/>
        <charset val="134"/>
      </rPr>
      <t>高抽
（马塘</t>
    </r>
    <r>
      <rPr>
        <sz val="11"/>
        <rFont val="Times New Roman"/>
        <family val="1"/>
      </rPr>
      <t>1</t>
    </r>
    <r>
      <rPr>
        <sz val="11"/>
        <rFont val="宋体"/>
        <charset val="134"/>
      </rPr>
      <t>号）</t>
    </r>
    <phoneticPr fontId="19" type="noConversion"/>
  </si>
  <si>
    <t>同心县2020年干渠直开口用水指标计划分配表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</si>
</sst>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28" x14ac:knownFonts="1">
    <font>
      <sz val="12"/>
      <name val="宋体"/>
      <charset val="134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宋体"/>
      <charset val="134"/>
    </font>
    <font>
      <sz val="9"/>
      <name val="Times New Roman"/>
      <family val="1"/>
    </font>
    <font>
      <b/>
      <sz val="12"/>
      <name val="Times New Roman"/>
      <family val="1"/>
    </font>
    <font>
      <sz val="12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sz val="11"/>
      <name val="Times New Roman"/>
      <family val="1"/>
    </font>
    <font>
      <sz val="11"/>
      <color theme="1"/>
      <name val="Times New Roman"/>
      <family val="1"/>
    </font>
    <font>
      <sz val="11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2"/>
      <name val="宋体"/>
      <family val="3"/>
      <charset val="134"/>
    </font>
    <font>
      <sz val="16"/>
      <name val="黑体"/>
      <family val="3"/>
      <charset val="134"/>
    </font>
    <font>
      <sz val="20"/>
      <name val="方正小标宋简体"/>
      <family val="3"/>
      <charset val="134"/>
    </font>
    <font>
      <sz val="11"/>
      <name val="宋体"/>
      <family val="1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18" fillId="0" borderId="0"/>
    <xf numFmtId="0" fontId="16" fillId="0" borderId="0"/>
    <xf numFmtId="0" fontId="15" fillId="0" borderId="0">
      <alignment vertical="center"/>
    </xf>
    <xf numFmtId="0" fontId="17" fillId="0" borderId="0"/>
  </cellStyleXfs>
  <cellXfs count="62">
    <xf numFmtId="0" fontId="0" fillId="0" borderId="0" xfId="0">
      <alignment vertical="center"/>
    </xf>
    <xf numFmtId="176" fontId="11" fillId="0" borderId="8" xfId="0" applyNumberFormat="1" applyFont="1" applyFill="1" applyBorder="1" applyAlignment="1">
      <alignment horizontal="center" vertical="center" wrapText="1"/>
    </xf>
    <xf numFmtId="176" fontId="12" fillId="0" borderId="8" xfId="0" applyNumberFormat="1" applyFont="1" applyFill="1" applyBorder="1" applyAlignment="1">
      <alignment horizontal="center" vertical="center" wrapText="1"/>
    </xf>
    <xf numFmtId="176" fontId="11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21" fillId="0" borderId="8" xfId="0" applyFont="1" applyFill="1" applyBorder="1" applyAlignment="1">
      <alignment horizontal="left" vertical="center" wrapText="1"/>
    </xf>
    <xf numFmtId="176" fontId="3" fillId="0" borderId="8" xfId="2" applyNumberFormat="1" applyFont="1" applyFill="1" applyBorder="1" applyAlignment="1">
      <alignment horizontal="center" vertical="center" wrapText="1"/>
    </xf>
    <xf numFmtId="176" fontId="0" fillId="0" borderId="8" xfId="2" applyNumberFormat="1" applyFont="1" applyFill="1" applyBorder="1" applyAlignment="1">
      <alignment horizontal="center" vertical="center" wrapText="1"/>
    </xf>
    <xf numFmtId="0" fontId="6" fillId="0" borderId="8" xfId="2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176" fontId="3" fillId="0" borderId="7" xfId="1" applyNumberFormat="1" applyFont="1" applyFill="1" applyBorder="1" applyAlignment="1" applyProtection="1">
      <alignment horizontal="center" vertical="center" wrapText="1"/>
      <protection locked="0"/>
    </xf>
    <xf numFmtId="0" fontId="7" fillId="0" borderId="8" xfId="0" applyFont="1" applyFill="1" applyBorder="1" applyAlignment="1">
      <alignment horizontal="center" vertical="center" wrapText="1"/>
    </xf>
    <xf numFmtId="176" fontId="2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" fillId="0" borderId="8" xfId="0" applyFont="1" applyFill="1" applyBorder="1" applyAlignment="1">
      <alignment horizontal="center" vertical="center" wrapText="1"/>
    </xf>
    <xf numFmtId="176" fontId="1" fillId="0" borderId="8" xfId="1" applyNumberFormat="1" applyFont="1" applyFill="1" applyBorder="1" applyAlignment="1" applyProtection="1">
      <alignment horizontal="center" vertical="center" wrapText="1"/>
      <protection locked="0"/>
    </xf>
    <xf numFmtId="176" fontId="1" fillId="0" borderId="8" xfId="0" applyNumberFormat="1" applyFont="1" applyFill="1" applyBorder="1" applyAlignment="1">
      <alignment horizontal="center" vertical="center" wrapText="1"/>
    </xf>
    <xf numFmtId="2" fontId="1" fillId="0" borderId="8" xfId="0" applyNumberFormat="1" applyFont="1" applyFill="1" applyBorder="1" applyAlignment="1">
      <alignment horizontal="center" vertical="center" wrapText="1"/>
    </xf>
    <xf numFmtId="176" fontId="2" fillId="0" borderId="8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8" fillId="0" borderId="0" xfId="0" applyNumberFormat="1" applyFont="1" applyFill="1" applyBorder="1" applyAlignment="1">
      <alignment horizontal="center" vertical="center" wrapText="1"/>
    </xf>
    <xf numFmtId="176" fontId="8" fillId="0" borderId="8" xfId="0" applyNumberFormat="1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/>
    <xf numFmtId="0" fontId="0" fillId="0" borderId="0" xfId="0" applyFill="1">
      <alignment vertical="center"/>
    </xf>
    <xf numFmtId="0" fontId="2" fillId="0" borderId="0" xfId="0" applyFont="1" applyFill="1" applyBorder="1" applyAlignment="1"/>
    <xf numFmtId="0" fontId="0" fillId="0" borderId="0" xfId="0" applyFill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2" fontId="21" fillId="0" borderId="8" xfId="0" applyNumberFormat="1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2" fontId="2" fillId="0" borderId="8" xfId="0" applyNumberFormat="1" applyFont="1" applyFill="1" applyBorder="1" applyAlignment="1">
      <alignment horizontal="left" vertical="center" wrapText="1"/>
    </xf>
    <xf numFmtId="0" fontId="8" fillId="0" borderId="8" xfId="1" applyFont="1" applyFill="1" applyBorder="1" applyAlignment="1" applyProtection="1">
      <alignment horizontal="center" vertical="center" wrapText="1"/>
      <protection locked="0"/>
    </xf>
    <xf numFmtId="0" fontId="9" fillId="0" borderId="8" xfId="1" applyFont="1" applyFill="1" applyBorder="1" applyAlignment="1" applyProtection="1">
      <alignment horizontal="center" vertical="center" wrapText="1"/>
      <protection locked="0"/>
    </xf>
    <xf numFmtId="49" fontId="9" fillId="0" borderId="8" xfId="2" applyNumberFormat="1" applyFont="1" applyFill="1" applyBorder="1" applyAlignment="1">
      <alignment horizontal="center" vertical="center" wrapText="1"/>
    </xf>
    <xf numFmtId="0" fontId="9" fillId="0" borderId="3" xfId="2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3" fillId="0" borderId="8" xfId="4" applyFont="1" applyFill="1" applyBorder="1" applyAlignment="1">
      <alignment horizontal="center" vertical="center" wrapText="1"/>
    </xf>
    <xf numFmtId="0" fontId="21" fillId="0" borderId="8" xfId="1" applyFont="1" applyFill="1" applyBorder="1" applyAlignment="1" applyProtection="1">
      <alignment horizontal="center" vertical="center" wrapText="1"/>
      <protection locked="0"/>
    </xf>
    <xf numFmtId="0" fontId="22" fillId="0" borderId="8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49" fontId="21" fillId="0" borderId="8" xfId="0" applyNumberFormat="1" applyFont="1" applyFill="1" applyBorder="1" applyAlignment="1">
      <alignment horizontal="center" vertical="center" wrapText="1"/>
    </xf>
    <xf numFmtId="49" fontId="21" fillId="0" borderId="8" xfId="2" applyNumberFormat="1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/>
    </xf>
    <xf numFmtId="176" fontId="24" fillId="0" borderId="3" xfId="2" applyNumberFormat="1" applyFont="1" applyFill="1" applyBorder="1" applyAlignment="1">
      <alignment horizontal="center" vertical="center" wrapText="1"/>
    </xf>
    <xf numFmtId="176" fontId="3" fillId="0" borderId="4" xfId="2" applyNumberFormat="1" applyFont="1" applyFill="1" applyBorder="1" applyAlignment="1">
      <alignment horizontal="center" vertical="center" wrapText="1"/>
    </xf>
    <xf numFmtId="176" fontId="3" fillId="0" borderId="5" xfId="2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2" xfId="1" applyFont="1" applyFill="1" applyBorder="1" applyAlignment="1" applyProtection="1">
      <alignment horizontal="center" vertical="center" wrapText="1"/>
      <protection locked="0"/>
    </xf>
    <xf numFmtId="0" fontId="3" fillId="0" borderId="7" xfId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</cellXfs>
  <cellStyles count="5">
    <cellStyle name="常规" xfId="0" builtinId="0"/>
    <cellStyle name="常规 2 2" xfId="1" xr:uid="{00000000-0005-0000-0000-000001000000}"/>
    <cellStyle name="常规 3" xfId="2" xr:uid="{00000000-0005-0000-0000-000002000000}"/>
    <cellStyle name="常规 52 2" xfId="3" xr:uid="{00000000-0005-0000-0000-000003000000}"/>
    <cellStyle name="常规_Sheet1" xfId="4" xr:uid="{00000000-0005-0000-0000-000004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D34"/>
  <sheetViews>
    <sheetView tabSelected="1" workbookViewId="0">
      <selection activeCell="L9" sqref="L9"/>
    </sheetView>
  </sheetViews>
  <sheetFormatPr defaultColWidth="8.09765625" defaultRowHeight="15.6" x14ac:dyDescent="0.25"/>
  <cols>
    <col min="1" max="1" width="7.8984375" style="33" customWidth="1"/>
    <col min="2" max="2" width="21.796875" style="26" customWidth="1"/>
    <col min="3" max="3" width="11.59765625" style="27" customWidth="1"/>
    <col min="4" max="4" width="12.09765625" style="27" customWidth="1"/>
    <col min="5" max="5" width="12.5" style="27" customWidth="1"/>
    <col min="6" max="6" width="14.296875" style="27" customWidth="1"/>
    <col min="7" max="7" width="8.69921875" style="27" customWidth="1"/>
    <col min="8" max="238" width="8.09765625" style="27"/>
    <col min="239" max="16384" width="8.09765625" style="28"/>
  </cols>
  <sheetData>
    <row r="1" spans="1:6" ht="27" customHeight="1" x14ac:dyDescent="0.25">
      <c r="A1" s="25" t="s">
        <v>39</v>
      </c>
    </row>
    <row r="2" spans="1:6" s="27" customFormat="1" ht="53.4" customHeight="1" x14ac:dyDescent="0.55000000000000004">
      <c r="A2" s="51" t="s">
        <v>46</v>
      </c>
      <c r="B2" s="52"/>
      <c r="C2" s="52"/>
      <c r="D2" s="52"/>
      <c r="E2" s="52"/>
      <c r="F2" s="52"/>
    </row>
    <row r="3" spans="1:6" s="27" customFormat="1" ht="18" customHeight="1" x14ac:dyDescent="0.25">
      <c r="A3" s="56" t="s">
        <v>0</v>
      </c>
      <c r="B3" s="58" t="s">
        <v>40</v>
      </c>
      <c r="C3" s="53" t="s">
        <v>36</v>
      </c>
      <c r="D3" s="54"/>
      <c r="E3" s="55"/>
      <c r="F3" s="60" t="s">
        <v>1</v>
      </c>
    </row>
    <row r="4" spans="1:6" s="27" customFormat="1" ht="16.8" customHeight="1" x14ac:dyDescent="0.25">
      <c r="A4" s="57"/>
      <c r="B4" s="59"/>
      <c r="C4" s="5" t="s">
        <v>2</v>
      </c>
      <c r="D4" s="6" t="s">
        <v>3</v>
      </c>
      <c r="E4" s="7" t="s">
        <v>4</v>
      </c>
      <c r="F4" s="61"/>
    </row>
    <row r="5" spans="1:6" s="27" customFormat="1" ht="33.6" customHeight="1" x14ac:dyDescent="0.25">
      <c r="A5" s="8"/>
      <c r="B5" s="9" t="s">
        <v>5</v>
      </c>
      <c r="C5" s="5">
        <f>C6+C15+C22+C25</f>
        <v>19230</v>
      </c>
      <c r="D5" s="5">
        <f>D6+D15+D22+D25</f>
        <v>17274.13</v>
      </c>
      <c r="E5" s="5">
        <f>E6+E15+E22+E25</f>
        <v>1955.8700000000001</v>
      </c>
      <c r="F5" s="34" t="s">
        <v>35</v>
      </c>
    </row>
    <row r="6" spans="1:6" s="27" customFormat="1" ht="33" customHeight="1" x14ac:dyDescent="0.25">
      <c r="A6" s="10" t="s">
        <v>6</v>
      </c>
      <c r="B6" s="37" t="s">
        <v>7</v>
      </c>
      <c r="C6" s="11">
        <f>C7+C8+C9+C10+C11+C12+C13+C14</f>
        <v>16558.59</v>
      </c>
      <c r="D6" s="11">
        <f t="shared" ref="D6:E6" si="0">D7+D8+D9+D10+D11+D12+D13+D14</f>
        <v>15132.92</v>
      </c>
      <c r="E6" s="11">
        <f t="shared" si="0"/>
        <v>1425.67</v>
      </c>
      <c r="F6" s="35"/>
    </row>
    <row r="7" spans="1:6" s="27" customFormat="1" ht="33" customHeight="1" x14ac:dyDescent="0.25">
      <c r="A7" s="12">
        <v>1</v>
      </c>
      <c r="B7" s="38" t="s">
        <v>8</v>
      </c>
      <c r="C7" s="13">
        <v>3164.84</v>
      </c>
      <c r="D7" s="13">
        <f>C7-E7</f>
        <v>2847.25</v>
      </c>
      <c r="E7" s="13">
        <v>317.58999999999997</v>
      </c>
      <c r="F7" s="35"/>
    </row>
    <row r="8" spans="1:6" s="27" customFormat="1" ht="33" customHeight="1" x14ac:dyDescent="0.25">
      <c r="A8" s="12">
        <v>2</v>
      </c>
      <c r="B8" s="38" t="s">
        <v>9</v>
      </c>
      <c r="C8" s="14">
        <v>5080.1099999999997</v>
      </c>
      <c r="D8" s="13">
        <f t="shared" ref="D8:D14" si="1">C8-E8</f>
        <v>4539.4799999999996</v>
      </c>
      <c r="E8" s="14">
        <v>540.63</v>
      </c>
      <c r="F8" s="36"/>
    </row>
    <row r="9" spans="1:6" s="27" customFormat="1" ht="33" customHeight="1" x14ac:dyDescent="0.25">
      <c r="A9" s="12">
        <v>3</v>
      </c>
      <c r="B9" s="38" t="s">
        <v>10</v>
      </c>
      <c r="C9" s="14">
        <v>1172.6199999999999</v>
      </c>
      <c r="D9" s="13">
        <f t="shared" si="1"/>
        <v>1126.3399999999999</v>
      </c>
      <c r="E9" s="14">
        <v>46.28</v>
      </c>
      <c r="F9" s="34" t="s">
        <v>28</v>
      </c>
    </row>
    <row r="10" spans="1:6" s="27" customFormat="1" ht="33" customHeight="1" x14ac:dyDescent="0.25">
      <c r="A10" s="12">
        <v>4</v>
      </c>
      <c r="B10" s="39" t="s">
        <v>11</v>
      </c>
      <c r="C10" s="14">
        <v>2488.71</v>
      </c>
      <c r="D10" s="13">
        <f t="shared" si="1"/>
        <v>2304.2600000000002</v>
      </c>
      <c r="E10" s="14">
        <v>184.45</v>
      </c>
      <c r="F10" s="36"/>
    </row>
    <row r="11" spans="1:6" s="27" customFormat="1" ht="33" customHeight="1" x14ac:dyDescent="0.25">
      <c r="A11" s="12">
        <v>5</v>
      </c>
      <c r="B11" s="39" t="s">
        <v>12</v>
      </c>
      <c r="C11" s="14">
        <v>970.78</v>
      </c>
      <c r="D11" s="13">
        <f t="shared" si="1"/>
        <v>849.91</v>
      </c>
      <c r="E11" s="14">
        <v>120.87</v>
      </c>
      <c r="F11" s="35"/>
    </row>
    <row r="12" spans="1:6" s="27" customFormat="1" ht="33" customHeight="1" x14ac:dyDescent="0.25">
      <c r="A12" s="12">
        <v>6</v>
      </c>
      <c r="B12" s="40" t="s">
        <v>13</v>
      </c>
      <c r="C12" s="14">
        <v>534.94000000000005</v>
      </c>
      <c r="D12" s="13">
        <f t="shared" si="1"/>
        <v>479.09000000000003</v>
      </c>
      <c r="E12" s="14">
        <v>55.85</v>
      </c>
      <c r="F12" s="36"/>
    </row>
    <row r="13" spans="1:6" s="27" customFormat="1" ht="33" customHeight="1" x14ac:dyDescent="0.25">
      <c r="A13" s="12">
        <v>7</v>
      </c>
      <c r="B13" s="41" t="s">
        <v>14</v>
      </c>
      <c r="C13" s="14">
        <v>2614.77</v>
      </c>
      <c r="D13" s="13">
        <f t="shared" si="1"/>
        <v>2469.69</v>
      </c>
      <c r="E13" s="14">
        <v>145.08000000000001</v>
      </c>
      <c r="F13" s="34" t="s">
        <v>37</v>
      </c>
    </row>
    <row r="14" spans="1:6" s="27" customFormat="1" ht="33" customHeight="1" x14ac:dyDescent="0.25">
      <c r="A14" s="12">
        <v>8</v>
      </c>
      <c r="B14" s="41" t="s">
        <v>15</v>
      </c>
      <c r="C14" s="14">
        <v>531.82000000000005</v>
      </c>
      <c r="D14" s="13">
        <f t="shared" si="1"/>
        <v>516.90000000000009</v>
      </c>
      <c r="E14" s="14">
        <v>14.92</v>
      </c>
      <c r="F14" s="15"/>
    </row>
    <row r="15" spans="1:6" s="29" customFormat="1" ht="33" customHeight="1" x14ac:dyDescent="0.25">
      <c r="A15" s="10" t="s">
        <v>16</v>
      </c>
      <c r="B15" s="37" t="s">
        <v>17</v>
      </c>
      <c r="C15" s="16">
        <f>SUM(C16:C21)</f>
        <v>537</v>
      </c>
      <c r="D15" s="16">
        <f>SUM(D16:D21)</f>
        <v>392</v>
      </c>
      <c r="E15" s="16">
        <f>SUM(E16:E21)</f>
        <v>145</v>
      </c>
      <c r="F15" s="17"/>
    </row>
    <row r="16" spans="1:6" s="27" customFormat="1" ht="33" customHeight="1" x14ac:dyDescent="0.25">
      <c r="A16" s="12">
        <v>1</v>
      </c>
      <c r="B16" s="42" t="s">
        <v>18</v>
      </c>
      <c r="C16" s="14">
        <v>223</v>
      </c>
      <c r="D16" s="13">
        <f t="shared" ref="D16:D23" si="2">C16-E16</f>
        <v>148</v>
      </c>
      <c r="E16" s="1">
        <v>75</v>
      </c>
      <c r="F16" s="12"/>
    </row>
    <row r="17" spans="1:238" ht="33" customHeight="1" x14ac:dyDescent="0.25">
      <c r="A17" s="12">
        <v>2</v>
      </c>
      <c r="B17" s="43" t="s">
        <v>29</v>
      </c>
      <c r="C17" s="18">
        <v>18</v>
      </c>
      <c r="D17" s="13">
        <f t="shared" si="2"/>
        <v>13</v>
      </c>
      <c r="E17" s="1">
        <v>5</v>
      </c>
      <c r="F17" s="12"/>
    </row>
    <row r="18" spans="1:238" ht="33" customHeight="1" x14ac:dyDescent="0.25">
      <c r="A18" s="12">
        <v>3</v>
      </c>
      <c r="B18" s="42" t="s">
        <v>19</v>
      </c>
      <c r="C18" s="14">
        <v>64</v>
      </c>
      <c r="D18" s="13">
        <f t="shared" si="2"/>
        <v>54</v>
      </c>
      <c r="E18" s="1">
        <v>10</v>
      </c>
      <c r="F18" s="19"/>
    </row>
    <row r="19" spans="1:238" ht="33" customHeight="1" x14ac:dyDescent="0.25">
      <c r="A19" s="12">
        <v>4</v>
      </c>
      <c r="B19" s="23" t="s">
        <v>42</v>
      </c>
      <c r="C19" s="14">
        <v>14</v>
      </c>
      <c r="D19" s="13">
        <f t="shared" si="2"/>
        <v>12</v>
      </c>
      <c r="E19" s="1">
        <v>2</v>
      </c>
      <c r="F19" s="12"/>
    </row>
    <row r="20" spans="1:238" s="30" customFormat="1" ht="33" customHeight="1" x14ac:dyDescent="0.25">
      <c r="A20" s="12">
        <v>5</v>
      </c>
      <c r="B20" s="44" t="s">
        <v>32</v>
      </c>
      <c r="C20" s="14">
        <v>200</v>
      </c>
      <c r="D20" s="13">
        <f t="shared" si="2"/>
        <v>150</v>
      </c>
      <c r="E20" s="1">
        <v>50</v>
      </c>
      <c r="F20" s="12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G20" s="27"/>
      <c r="GH20" s="27"/>
      <c r="GI20" s="27"/>
      <c r="GJ20" s="27"/>
      <c r="GK20" s="27"/>
      <c r="GL20" s="27"/>
      <c r="GM20" s="27"/>
      <c r="GN20" s="27"/>
      <c r="GO20" s="27"/>
      <c r="GP20" s="27"/>
      <c r="GQ20" s="27"/>
      <c r="GR20" s="27"/>
      <c r="GS20" s="27"/>
      <c r="GT20" s="27"/>
      <c r="GU20" s="27"/>
      <c r="GV20" s="27"/>
      <c r="GW20" s="27"/>
      <c r="GX20" s="27"/>
      <c r="GY20" s="27"/>
      <c r="GZ20" s="27"/>
      <c r="HA20" s="27"/>
      <c r="HB20" s="27"/>
      <c r="HC20" s="27"/>
      <c r="HD20" s="27"/>
      <c r="HE20" s="27"/>
      <c r="HF20" s="27"/>
      <c r="HG20" s="27"/>
      <c r="HH20" s="27"/>
      <c r="HI20" s="27"/>
      <c r="HJ20" s="27"/>
      <c r="HK20" s="27"/>
      <c r="HL20" s="27"/>
      <c r="HM20" s="27"/>
      <c r="HN20" s="27"/>
      <c r="HO20" s="27"/>
      <c r="HP20" s="27"/>
      <c r="HQ20" s="27"/>
      <c r="HR20" s="27"/>
      <c r="HS20" s="27"/>
      <c r="HT20" s="27"/>
      <c r="HU20" s="27"/>
      <c r="HV20" s="27"/>
      <c r="HW20" s="27"/>
      <c r="HX20" s="27"/>
      <c r="HY20" s="27"/>
      <c r="HZ20" s="27"/>
      <c r="IA20" s="27"/>
      <c r="IB20" s="27"/>
      <c r="IC20" s="27"/>
      <c r="ID20" s="27"/>
    </row>
    <row r="21" spans="1:238" s="30" customFormat="1" ht="33" customHeight="1" x14ac:dyDescent="0.25">
      <c r="A21" s="12">
        <v>6</v>
      </c>
      <c r="B21" s="45" t="s">
        <v>31</v>
      </c>
      <c r="C21" s="14">
        <v>18</v>
      </c>
      <c r="D21" s="13">
        <f t="shared" si="2"/>
        <v>15</v>
      </c>
      <c r="E21" s="2">
        <v>3</v>
      </c>
      <c r="F21" s="12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27"/>
      <c r="CI21" s="27"/>
      <c r="CJ21" s="27"/>
      <c r="CK21" s="27"/>
      <c r="CL21" s="27"/>
      <c r="CM21" s="27"/>
      <c r="CN21" s="27"/>
      <c r="CO21" s="27"/>
      <c r="CP21" s="27"/>
      <c r="CQ21" s="27"/>
      <c r="CR21" s="27"/>
      <c r="CS21" s="27"/>
      <c r="CT21" s="27"/>
      <c r="CU21" s="27"/>
      <c r="CV21" s="27"/>
      <c r="CW21" s="27"/>
      <c r="CX21" s="27"/>
      <c r="CY21" s="27"/>
      <c r="CZ21" s="27"/>
      <c r="DA21" s="27"/>
      <c r="DB21" s="27"/>
      <c r="DC21" s="27"/>
      <c r="DD21" s="27"/>
      <c r="DE21" s="27"/>
      <c r="DF21" s="27"/>
      <c r="DG21" s="27"/>
      <c r="DH21" s="27"/>
      <c r="DI21" s="27"/>
      <c r="DJ21" s="27"/>
      <c r="DK21" s="27"/>
      <c r="DL21" s="27"/>
      <c r="DM21" s="27"/>
      <c r="DN21" s="27"/>
      <c r="DO21" s="27"/>
      <c r="DP21" s="27"/>
      <c r="DQ21" s="27"/>
      <c r="DR21" s="27"/>
      <c r="DS21" s="27"/>
      <c r="DT21" s="27"/>
      <c r="DU21" s="27"/>
      <c r="DV21" s="27"/>
      <c r="DW21" s="27"/>
      <c r="DX21" s="27"/>
      <c r="DY21" s="27"/>
      <c r="DZ21" s="27"/>
      <c r="EA21" s="27"/>
      <c r="EB21" s="27"/>
      <c r="EC21" s="27"/>
      <c r="ED21" s="27"/>
      <c r="EE21" s="27"/>
      <c r="EF21" s="27"/>
      <c r="EG21" s="27"/>
      <c r="EH21" s="27"/>
      <c r="EI21" s="27"/>
      <c r="EJ21" s="27"/>
      <c r="EK21" s="27"/>
      <c r="EL21" s="27"/>
      <c r="EM21" s="27"/>
      <c r="EN21" s="27"/>
      <c r="EO21" s="27"/>
      <c r="EP21" s="27"/>
      <c r="EQ21" s="27"/>
      <c r="ER21" s="27"/>
      <c r="ES21" s="27"/>
      <c r="ET21" s="27"/>
      <c r="EU21" s="27"/>
      <c r="EV21" s="27"/>
      <c r="EW21" s="27"/>
      <c r="EX21" s="27"/>
      <c r="EY21" s="27"/>
      <c r="EZ21" s="27"/>
      <c r="FA21" s="27"/>
      <c r="FB21" s="27"/>
      <c r="FC21" s="27"/>
      <c r="FD21" s="27"/>
      <c r="FE21" s="27"/>
      <c r="FF21" s="27"/>
      <c r="FG21" s="27"/>
      <c r="FH21" s="27"/>
      <c r="FI21" s="27"/>
      <c r="FJ21" s="27"/>
      <c r="FK21" s="27"/>
      <c r="FL21" s="27"/>
      <c r="FM21" s="27"/>
      <c r="FN21" s="27"/>
      <c r="FO21" s="27"/>
      <c r="FP21" s="27"/>
      <c r="FQ21" s="27"/>
      <c r="FR21" s="27"/>
      <c r="FS21" s="27"/>
      <c r="FT21" s="27"/>
      <c r="FU21" s="27"/>
      <c r="FV21" s="27"/>
      <c r="FW21" s="27"/>
      <c r="FX21" s="27"/>
      <c r="FY21" s="27"/>
      <c r="FZ21" s="27"/>
      <c r="GA21" s="27"/>
      <c r="GB21" s="27"/>
      <c r="GC21" s="27"/>
      <c r="GD21" s="27"/>
      <c r="GE21" s="27"/>
      <c r="GF21" s="27"/>
      <c r="GG21" s="27"/>
      <c r="GH21" s="27"/>
      <c r="GI21" s="27"/>
      <c r="GJ21" s="27"/>
      <c r="GK21" s="27"/>
      <c r="GL21" s="27"/>
      <c r="GM21" s="27"/>
      <c r="GN21" s="27"/>
      <c r="GO21" s="27"/>
      <c r="GP21" s="27"/>
      <c r="GQ21" s="27"/>
      <c r="GR21" s="27"/>
      <c r="GS21" s="27"/>
      <c r="GT21" s="27"/>
      <c r="GU21" s="27"/>
      <c r="GV21" s="27"/>
      <c r="GW21" s="27"/>
      <c r="GX21" s="27"/>
      <c r="GY21" s="27"/>
      <c r="GZ21" s="27"/>
      <c r="HA21" s="27"/>
      <c r="HB21" s="27"/>
      <c r="HC21" s="27"/>
      <c r="HD21" s="27"/>
      <c r="HE21" s="27"/>
      <c r="HF21" s="27"/>
      <c r="HG21" s="27"/>
      <c r="HH21" s="27"/>
      <c r="HI21" s="27"/>
      <c r="HJ21" s="27"/>
      <c r="HK21" s="27"/>
      <c r="HL21" s="27"/>
      <c r="HM21" s="27"/>
      <c r="HN21" s="27"/>
      <c r="HO21" s="27"/>
      <c r="HP21" s="27"/>
      <c r="HQ21" s="27"/>
      <c r="HR21" s="27"/>
      <c r="HS21" s="27"/>
      <c r="HT21" s="27"/>
      <c r="HU21" s="27"/>
      <c r="HV21" s="27"/>
      <c r="HW21" s="27"/>
      <c r="HX21" s="27"/>
      <c r="HY21" s="27"/>
      <c r="HZ21" s="27"/>
      <c r="IA21" s="27"/>
      <c r="IB21" s="27"/>
      <c r="IC21" s="27"/>
      <c r="ID21" s="27"/>
    </row>
    <row r="22" spans="1:238" s="31" customFormat="1" ht="33" customHeight="1" x14ac:dyDescent="0.25">
      <c r="A22" s="20" t="s">
        <v>20</v>
      </c>
      <c r="B22" s="46" t="s">
        <v>30</v>
      </c>
      <c r="C22" s="21">
        <f>C23+C24</f>
        <v>215</v>
      </c>
      <c r="D22" s="22">
        <f>D23+D24</f>
        <v>183</v>
      </c>
      <c r="E22" s="22">
        <f>E23+E24</f>
        <v>32</v>
      </c>
      <c r="F22" s="17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  <c r="BD22" s="29"/>
      <c r="BE22" s="29"/>
      <c r="BF22" s="29"/>
      <c r="BG22" s="29"/>
      <c r="BH22" s="29"/>
      <c r="BI22" s="29"/>
      <c r="BJ22" s="29"/>
      <c r="BK22" s="29"/>
      <c r="BL22" s="29"/>
      <c r="BM22" s="29"/>
      <c r="BN22" s="29"/>
      <c r="BO22" s="29"/>
      <c r="BP22" s="29"/>
      <c r="BQ22" s="29"/>
      <c r="BR22" s="29"/>
      <c r="BS22" s="29"/>
      <c r="BT22" s="29"/>
      <c r="BU22" s="29"/>
      <c r="BV22" s="29"/>
      <c r="BW22" s="29"/>
      <c r="BX22" s="29"/>
      <c r="BY22" s="29"/>
      <c r="BZ22" s="29"/>
      <c r="CA22" s="29"/>
      <c r="CB22" s="29"/>
      <c r="CC22" s="29"/>
      <c r="CD22" s="29"/>
      <c r="CE22" s="29"/>
      <c r="CF22" s="29"/>
      <c r="CG22" s="29"/>
      <c r="CH22" s="29"/>
      <c r="CI22" s="29"/>
      <c r="CJ22" s="29"/>
      <c r="CK22" s="29"/>
      <c r="CL22" s="29"/>
      <c r="CM22" s="29"/>
      <c r="CN22" s="29"/>
      <c r="CO22" s="29"/>
      <c r="CP22" s="29"/>
      <c r="CQ22" s="29"/>
      <c r="CR22" s="29"/>
      <c r="CS22" s="29"/>
      <c r="CT22" s="29"/>
      <c r="CU22" s="29"/>
      <c r="CV22" s="29"/>
      <c r="CW22" s="29"/>
      <c r="CX22" s="29"/>
      <c r="CY22" s="29"/>
      <c r="CZ22" s="29"/>
      <c r="DA22" s="29"/>
      <c r="DB22" s="29"/>
      <c r="DC22" s="29"/>
      <c r="DD22" s="29"/>
      <c r="DE22" s="29"/>
      <c r="DF22" s="29"/>
      <c r="DG22" s="29"/>
      <c r="DH22" s="29"/>
      <c r="DI22" s="29"/>
      <c r="DJ22" s="29"/>
      <c r="DK22" s="29"/>
      <c r="DL22" s="29"/>
      <c r="DM22" s="29"/>
      <c r="DN22" s="29"/>
      <c r="DO22" s="29"/>
      <c r="DP22" s="29"/>
      <c r="DQ22" s="29"/>
      <c r="DR22" s="29"/>
      <c r="DS22" s="29"/>
      <c r="DT22" s="29"/>
      <c r="DU22" s="29"/>
      <c r="DV22" s="29"/>
      <c r="DW22" s="29"/>
      <c r="DX22" s="29"/>
      <c r="DY22" s="29"/>
      <c r="DZ22" s="29"/>
      <c r="EA22" s="29"/>
      <c r="EB22" s="29"/>
      <c r="EC22" s="29"/>
      <c r="ED22" s="29"/>
      <c r="EE22" s="29"/>
      <c r="EF22" s="29"/>
      <c r="EG22" s="29"/>
      <c r="EH22" s="29"/>
      <c r="EI22" s="29"/>
      <c r="EJ22" s="29"/>
      <c r="EK22" s="29"/>
      <c r="EL22" s="29"/>
      <c r="EM22" s="29"/>
      <c r="EN22" s="29"/>
      <c r="EO22" s="29"/>
      <c r="EP22" s="29"/>
      <c r="EQ22" s="29"/>
      <c r="ER22" s="29"/>
      <c r="ES22" s="29"/>
      <c r="ET22" s="29"/>
      <c r="EU22" s="29"/>
      <c r="EV22" s="29"/>
      <c r="EW22" s="29"/>
      <c r="EX22" s="29"/>
      <c r="EY22" s="29"/>
      <c r="EZ22" s="29"/>
      <c r="FA22" s="29"/>
      <c r="FB22" s="29"/>
      <c r="FC22" s="29"/>
      <c r="FD22" s="29"/>
      <c r="FE22" s="29"/>
      <c r="FF22" s="29"/>
      <c r="FG22" s="29"/>
      <c r="FH22" s="29"/>
      <c r="FI22" s="29"/>
      <c r="FJ22" s="29"/>
      <c r="FK22" s="29"/>
      <c r="FL22" s="29"/>
      <c r="FM22" s="29"/>
      <c r="FN22" s="29"/>
      <c r="FO22" s="29"/>
      <c r="FP22" s="29"/>
      <c r="FQ22" s="29"/>
      <c r="FR22" s="29"/>
      <c r="FS22" s="29"/>
      <c r="FT22" s="29"/>
      <c r="FU22" s="29"/>
      <c r="FV22" s="29"/>
      <c r="FW22" s="29"/>
      <c r="FX22" s="29"/>
      <c r="FY22" s="29"/>
      <c r="FZ22" s="29"/>
      <c r="GA22" s="29"/>
      <c r="GB22" s="29"/>
      <c r="GC22" s="29"/>
      <c r="GD22" s="29"/>
      <c r="GE22" s="29"/>
      <c r="GF22" s="29"/>
      <c r="GG22" s="29"/>
      <c r="GH22" s="29"/>
      <c r="GI22" s="29"/>
      <c r="GJ22" s="29"/>
      <c r="GK22" s="29"/>
      <c r="GL22" s="29"/>
      <c r="GM22" s="29"/>
      <c r="GN22" s="29"/>
      <c r="GO22" s="29"/>
      <c r="GP22" s="29"/>
      <c r="GQ22" s="29"/>
      <c r="GR22" s="29"/>
      <c r="GS22" s="29"/>
      <c r="GT22" s="29"/>
      <c r="GU22" s="29"/>
      <c r="GV22" s="29"/>
      <c r="GW22" s="29"/>
      <c r="GX22" s="29"/>
      <c r="GY22" s="29"/>
      <c r="GZ22" s="29"/>
      <c r="HA22" s="29"/>
      <c r="HB22" s="29"/>
      <c r="HC22" s="29"/>
      <c r="HD22" s="29"/>
      <c r="HE22" s="29"/>
      <c r="HF22" s="29"/>
      <c r="HG22" s="29"/>
      <c r="HH22" s="29"/>
      <c r="HI22" s="29"/>
      <c r="HJ22" s="29"/>
      <c r="HK22" s="29"/>
      <c r="HL22" s="29"/>
      <c r="HM22" s="29"/>
      <c r="HN22" s="29"/>
      <c r="HO22" s="29"/>
      <c r="HP22" s="29"/>
      <c r="HQ22" s="29"/>
      <c r="HR22" s="29"/>
      <c r="HS22" s="29"/>
      <c r="HT22" s="29"/>
      <c r="HU22" s="29"/>
      <c r="HV22" s="29"/>
      <c r="HW22" s="29"/>
      <c r="HX22" s="29"/>
      <c r="HY22" s="29"/>
      <c r="HZ22" s="29"/>
      <c r="IA22" s="29"/>
      <c r="IB22" s="29"/>
      <c r="IC22" s="29"/>
      <c r="ID22" s="29"/>
    </row>
    <row r="23" spans="1:238" ht="33" customHeight="1" x14ac:dyDescent="0.25">
      <c r="A23" s="12">
        <v>1</v>
      </c>
      <c r="B23" s="23" t="s">
        <v>43</v>
      </c>
      <c r="C23" s="14">
        <v>180</v>
      </c>
      <c r="D23" s="13">
        <f t="shared" si="2"/>
        <v>158</v>
      </c>
      <c r="E23" s="1">
        <v>22</v>
      </c>
      <c r="F23" s="4" t="s">
        <v>38</v>
      </c>
    </row>
    <row r="24" spans="1:238" ht="33" customHeight="1" x14ac:dyDescent="0.25">
      <c r="A24" s="12">
        <v>2</v>
      </c>
      <c r="B24" s="23" t="s">
        <v>33</v>
      </c>
      <c r="C24" s="14">
        <v>35</v>
      </c>
      <c r="D24" s="13">
        <f>C24-E24</f>
        <v>25</v>
      </c>
      <c r="E24" s="14">
        <v>10</v>
      </c>
      <c r="F24" s="12"/>
    </row>
    <row r="25" spans="1:238" s="32" customFormat="1" ht="33" customHeight="1" x14ac:dyDescent="0.25">
      <c r="A25" s="10" t="s">
        <v>21</v>
      </c>
      <c r="B25" s="10" t="s">
        <v>22</v>
      </c>
      <c r="C25" s="16">
        <f>SUM(C26:C34)</f>
        <v>1919.4099999999999</v>
      </c>
      <c r="D25" s="16">
        <f>SUM(D26:D34)</f>
        <v>1566.2099999999998</v>
      </c>
      <c r="E25" s="16">
        <f>SUM(E26:E34)</f>
        <v>353.2</v>
      </c>
      <c r="F25" s="17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/>
      <c r="BL25" s="29"/>
      <c r="BM25" s="29"/>
      <c r="BN25" s="29"/>
      <c r="BO25" s="29"/>
      <c r="BP25" s="29"/>
      <c r="BQ25" s="29"/>
      <c r="BR25" s="29"/>
      <c r="BS25" s="29"/>
      <c r="BT25" s="29"/>
      <c r="BU25" s="29"/>
      <c r="BV25" s="29"/>
      <c r="BW25" s="29"/>
      <c r="BX25" s="29"/>
      <c r="BY25" s="29"/>
      <c r="BZ25" s="29"/>
      <c r="CA25" s="29"/>
      <c r="CB25" s="29"/>
      <c r="CC25" s="29"/>
      <c r="CD25" s="29"/>
      <c r="CE25" s="29"/>
      <c r="CF25" s="29"/>
      <c r="CG25" s="29"/>
      <c r="CH25" s="29"/>
      <c r="CI25" s="29"/>
      <c r="CJ25" s="29"/>
      <c r="CK25" s="29"/>
      <c r="CL25" s="29"/>
      <c r="CM25" s="29"/>
      <c r="CN25" s="29"/>
      <c r="CO25" s="29"/>
      <c r="CP25" s="29"/>
      <c r="CQ25" s="29"/>
      <c r="CR25" s="29"/>
      <c r="CS25" s="29"/>
      <c r="CT25" s="29"/>
      <c r="CU25" s="29"/>
      <c r="CV25" s="29"/>
      <c r="CW25" s="29"/>
      <c r="CX25" s="29"/>
      <c r="CY25" s="29"/>
      <c r="CZ25" s="29"/>
      <c r="DA25" s="29"/>
      <c r="DB25" s="29"/>
      <c r="DC25" s="29"/>
      <c r="DD25" s="29"/>
      <c r="DE25" s="29"/>
      <c r="DF25" s="29"/>
      <c r="DG25" s="29"/>
      <c r="DH25" s="29"/>
      <c r="DI25" s="29"/>
      <c r="DJ25" s="29"/>
      <c r="DK25" s="29"/>
      <c r="DL25" s="29"/>
      <c r="DM25" s="29"/>
      <c r="DN25" s="29"/>
      <c r="DO25" s="29"/>
      <c r="DP25" s="29"/>
      <c r="DQ25" s="29"/>
      <c r="DR25" s="29"/>
      <c r="DS25" s="29"/>
      <c r="DT25" s="29"/>
      <c r="DU25" s="29"/>
      <c r="DV25" s="29"/>
      <c r="DW25" s="29"/>
      <c r="DX25" s="29"/>
      <c r="DY25" s="29"/>
      <c r="DZ25" s="29"/>
      <c r="EA25" s="29"/>
      <c r="EB25" s="29"/>
      <c r="EC25" s="29"/>
      <c r="ED25" s="29"/>
      <c r="EE25" s="29"/>
      <c r="EF25" s="29"/>
      <c r="EG25" s="29"/>
      <c r="EH25" s="29"/>
      <c r="EI25" s="29"/>
      <c r="EJ25" s="29"/>
      <c r="EK25" s="29"/>
      <c r="EL25" s="29"/>
      <c r="EM25" s="29"/>
      <c r="EN25" s="29"/>
      <c r="EO25" s="29"/>
      <c r="EP25" s="29"/>
      <c r="EQ25" s="29"/>
      <c r="ER25" s="29"/>
      <c r="ES25" s="29"/>
      <c r="ET25" s="29"/>
      <c r="EU25" s="29"/>
      <c r="EV25" s="29"/>
      <c r="EW25" s="29"/>
      <c r="EX25" s="29"/>
      <c r="EY25" s="29"/>
      <c r="EZ25" s="29"/>
      <c r="FA25" s="29"/>
      <c r="FB25" s="29"/>
      <c r="FC25" s="29"/>
      <c r="FD25" s="29"/>
      <c r="FE25" s="29"/>
      <c r="FF25" s="29"/>
      <c r="FG25" s="29"/>
      <c r="FH25" s="29"/>
      <c r="FI25" s="29"/>
      <c r="FJ25" s="29"/>
      <c r="FK25" s="29"/>
      <c r="FL25" s="29"/>
      <c r="FM25" s="29"/>
      <c r="FN25" s="29"/>
      <c r="FO25" s="29"/>
      <c r="FP25" s="29"/>
      <c r="FQ25" s="29"/>
      <c r="FR25" s="29"/>
      <c r="FS25" s="29"/>
      <c r="FT25" s="29"/>
      <c r="FU25" s="29"/>
      <c r="FV25" s="29"/>
      <c r="FW25" s="29"/>
      <c r="FX25" s="29"/>
      <c r="FY25" s="29"/>
      <c r="FZ25" s="29"/>
      <c r="GA25" s="29"/>
      <c r="GB25" s="29"/>
      <c r="GC25" s="29"/>
      <c r="GD25" s="29"/>
      <c r="GE25" s="29"/>
      <c r="GF25" s="29"/>
      <c r="GG25" s="29"/>
      <c r="GH25" s="29"/>
      <c r="GI25" s="29"/>
      <c r="GJ25" s="29"/>
      <c r="GK25" s="29"/>
      <c r="GL25" s="29"/>
      <c r="GM25" s="29"/>
      <c r="GN25" s="29"/>
      <c r="GO25" s="29"/>
      <c r="GP25" s="29"/>
      <c r="GQ25" s="29"/>
      <c r="GR25" s="29"/>
      <c r="GS25" s="29"/>
      <c r="GT25" s="29"/>
      <c r="GU25" s="29"/>
      <c r="GV25" s="29"/>
      <c r="GW25" s="29"/>
      <c r="GX25" s="29"/>
      <c r="GY25" s="29"/>
      <c r="GZ25" s="29"/>
      <c r="HA25" s="29"/>
      <c r="HB25" s="29"/>
      <c r="HC25" s="29"/>
      <c r="HD25" s="29"/>
      <c r="HE25" s="29"/>
      <c r="HF25" s="29"/>
      <c r="HG25" s="29"/>
      <c r="HH25" s="29"/>
      <c r="HI25" s="29"/>
      <c r="HJ25" s="29"/>
      <c r="HK25" s="29"/>
      <c r="HL25" s="29"/>
      <c r="HM25" s="29"/>
      <c r="HN25" s="29"/>
      <c r="HO25" s="29"/>
      <c r="HP25" s="29"/>
      <c r="HQ25" s="29"/>
      <c r="HR25" s="29"/>
      <c r="HS25" s="29"/>
      <c r="HT25" s="29"/>
      <c r="HU25" s="29"/>
      <c r="HV25" s="29"/>
      <c r="HW25" s="29"/>
      <c r="HX25" s="29"/>
      <c r="HY25" s="29"/>
      <c r="HZ25" s="29"/>
      <c r="IA25" s="29"/>
      <c r="IB25" s="29"/>
      <c r="IC25" s="29"/>
      <c r="ID25" s="29"/>
    </row>
    <row r="26" spans="1:238" ht="33" customHeight="1" x14ac:dyDescent="0.25">
      <c r="A26" s="12">
        <v>1</v>
      </c>
      <c r="B26" s="23" t="s">
        <v>34</v>
      </c>
      <c r="C26" s="14">
        <v>110</v>
      </c>
      <c r="D26" s="13">
        <f t="shared" ref="D26:D34" si="3">C26-E26</f>
        <v>80</v>
      </c>
      <c r="E26" s="14">
        <v>30</v>
      </c>
      <c r="F26" s="12"/>
    </row>
    <row r="27" spans="1:238" ht="33" customHeight="1" x14ac:dyDescent="0.25">
      <c r="A27" s="12">
        <v>2</v>
      </c>
      <c r="B27" s="50" t="s">
        <v>44</v>
      </c>
      <c r="C27" s="14">
        <v>20</v>
      </c>
      <c r="D27" s="13">
        <f t="shared" si="3"/>
        <v>18</v>
      </c>
      <c r="E27" s="14">
        <v>2</v>
      </c>
      <c r="F27" s="12"/>
    </row>
    <row r="28" spans="1:238" ht="33" customHeight="1" x14ac:dyDescent="0.25">
      <c r="A28" s="12">
        <v>3</v>
      </c>
      <c r="B28" s="23" t="s">
        <v>41</v>
      </c>
      <c r="C28" s="3">
        <v>173</v>
      </c>
      <c r="D28" s="13">
        <f t="shared" si="3"/>
        <v>135</v>
      </c>
      <c r="E28" s="14">
        <v>38</v>
      </c>
      <c r="F28" s="24"/>
    </row>
    <row r="29" spans="1:238" ht="33" customHeight="1" x14ac:dyDescent="0.25">
      <c r="A29" s="12">
        <v>4</v>
      </c>
      <c r="B29" s="24" t="s">
        <v>23</v>
      </c>
      <c r="C29" s="14">
        <v>28</v>
      </c>
      <c r="D29" s="13">
        <f t="shared" si="3"/>
        <v>20</v>
      </c>
      <c r="E29" s="14">
        <v>8</v>
      </c>
      <c r="F29" s="12"/>
    </row>
    <row r="30" spans="1:238" ht="33" customHeight="1" x14ac:dyDescent="0.25">
      <c r="A30" s="12">
        <v>5</v>
      </c>
      <c r="B30" s="23" t="s">
        <v>45</v>
      </c>
      <c r="C30" s="14">
        <v>5</v>
      </c>
      <c r="D30" s="13">
        <f t="shared" si="3"/>
        <v>3</v>
      </c>
      <c r="E30" s="14">
        <v>2</v>
      </c>
      <c r="F30" s="12"/>
    </row>
    <row r="31" spans="1:238" ht="33" customHeight="1" x14ac:dyDescent="0.25">
      <c r="A31" s="12">
        <v>6</v>
      </c>
      <c r="B31" s="24" t="s">
        <v>24</v>
      </c>
      <c r="C31" s="14">
        <v>190</v>
      </c>
      <c r="D31" s="13">
        <f t="shared" si="3"/>
        <v>170</v>
      </c>
      <c r="E31" s="14">
        <v>20</v>
      </c>
      <c r="F31" s="12"/>
    </row>
    <row r="32" spans="1:238" ht="33" customHeight="1" x14ac:dyDescent="0.25">
      <c r="A32" s="12">
        <v>7</v>
      </c>
      <c r="B32" s="47" t="s">
        <v>25</v>
      </c>
      <c r="C32" s="14">
        <v>633.41</v>
      </c>
      <c r="D32" s="13">
        <f t="shared" si="3"/>
        <v>530.14</v>
      </c>
      <c r="E32" s="14">
        <v>103.27</v>
      </c>
      <c r="F32" s="12"/>
    </row>
    <row r="33" spans="1:6" ht="33" customHeight="1" x14ac:dyDescent="0.25">
      <c r="A33" s="12">
        <v>8</v>
      </c>
      <c r="B33" s="48" t="s">
        <v>26</v>
      </c>
      <c r="C33" s="14">
        <v>400</v>
      </c>
      <c r="D33" s="13">
        <f t="shared" si="3"/>
        <v>320</v>
      </c>
      <c r="E33" s="14">
        <v>80</v>
      </c>
      <c r="F33" s="12"/>
    </row>
    <row r="34" spans="1:6" ht="33" customHeight="1" x14ac:dyDescent="0.25">
      <c r="A34" s="12">
        <v>9</v>
      </c>
      <c r="B34" s="49" t="s">
        <v>27</v>
      </c>
      <c r="C34" s="14">
        <v>360</v>
      </c>
      <c r="D34" s="13">
        <f t="shared" si="3"/>
        <v>290.07</v>
      </c>
      <c r="E34" s="14">
        <v>69.930000000000007</v>
      </c>
      <c r="F34" s="12"/>
    </row>
  </sheetData>
  <mergeCells count="5">
    <mergeCell ref="A2:F2"/>
    <mergeCell ref="C3:E3"/>
    <mergeCell ref="A3:A4"/>
    <mergeCell ref="B3:B4"/>
    <mergeCell ref="F3:F4"/>
  </mergeCells>
  <phoneticPr fontId="19" type="noConversion"/>
  <pageMargins left="0.74803149606299213" right="0.74803149606299213" top="0.39370078740157483" bottom="0.98425196850393704" header="0.51181102362204722" footer="0.51181102362204722"/>
  <pageSetup paperSize="9" firstPageNumber="3" orientation="portrait" useFirstPageNumber="1" r:id="rId1"/>
  <headerFooter differentOddEven="1" scaleWithDoc="0" alignWithMargins="0">
    <oddFooter>&amp;R— 3 —</oddFooter>
    <evenFooter>&amp;L— 4 —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Sheet3</vt:lpstr>
      <vt:lpstr>Sheet3!Print_Titles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zk</cp:lastModifiedBy>
  <cp:lastPrinted>2020-03-26T07:18:44Z</cp:lastPrinted>
  <dcterms:created xsi:type="dcterms:W3CDTF">2020-03-18T03:00:00Z</dcterms:created>
  <dcterms:modified xsi:type="dcterms:W3CDTF">2020-03-26T07:18:50Z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