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2023闽宁项目预排新" sheetId="9" r:id="rId1"/>
  </sheets>
  <definedNames>
    <definedName name="_xlnm._FilterDatabase" localSheetId="0" hidden="1">'2023闽宁项目预排新'!$B$6:$P$44</definedName>
    <definedName name="_xlnm.Print_Titles" localSheetId="0">'2023闽宁项目预排新'!$2:$6</definedName>
  </definedNames>
  <calcPr calcId="144525"/>
</workbook>
</file>

<file path=xl/sharedStrings.xml><?xml version="1.0" encoding="utf-8"?>
<sst xmlns="http://schemas.openxmlformats.org/spreadsheetml/2006/main" count="247" uniqueCount="183">
  <si>
    <t>附件</t>
  </si>
  <si>
    <t>同心县2023年闽宁协作资金项目计划表</t>
  </si>
  <si>
    <t xml:space="preserve">                                                                                                                                                                                                        单位：万元</t>
  </si>
  <si>
    <t>序号</t>
  </si>
  <si>
    <t>项目名称</t>
  </si>
  <si>
    <t>建设内容及规模</t>
  </si>
  <si>
    <t>建设  性质</t>
  </si>
  <si>
    <r>
      <rPr>
        <b/>
        <sz val="16"/>
        <rFont val="仿宋_GB2312"/>
        <charset val="134"/>
      </rPr>
      <t>建设</t>
    </r>
    <r>
      <rPr>
        <b/>
        <sz val="16"/>
        <rFont val="Times New Roman"/>
        <charset val="0"/>
      </rPr>
      <t xml:space="preserve">
</t>
    </r>
    <r>
      <rPr>
        <b/>
        <sz val="16"/>
        <rFont val="仿宋_GB2312"/>
        <charset val="134"/>
      </rPr>
      <t>地点</t>
    </r>
  </si>
  <si>
    <r>
      <rPr>
        <b/>
        <sz val="16"/>
        <rFont val="仿宋_GB2312"/>
        <charset val="134"/>
      </rPr>
      <t>实施</t>
    </r>
    <r>
      <rPr>
        <b/>
        <sz val="16"/>
        <rFont val="Times New Roman"/>
        <charset val="0"/>
      </rPr>
      <t xml:space="preserve">
</t>
    </r>
    <r>
      <rPr>
        <b/>
        <sz val="16"/>
        <rFont val="仿宋_GB2312"/>
        <charset val="134"/>
      </rPr>
      <t>单位</t>
    </r>
  </si>
  <si>
    <r>
      <rPr>
        <b/>
        <sz val="16"/>
        <rFont val="仿宋_GB2312"/>
        <charset val="134"/>
      </rPr>
      <t>估算</t>
    </r>
    <r>
      <rPr>
        <b/>
        <sz val="16"/>
        <rFont val="Times New Roman"/>
        <charset val="0"/>
      </rPr>
      <t xml:space="preserve">
</t>
    </r>
    <r>
      <rPr>
        <b/>
        <sz val="16"/>
        <rFont val="仿宋_GB2312"/>
        <charset val="134"/>
      </rPr>
      <t>投资</t>
    </r>
  </si>
  <si>
    <r>
      <rPr>
        <b/>
        <sz val="16"/>
        <rFont val="Times New Roman"/>
        <charset val="0"/>
      </rPr>
      <t>2023</t>
    </r>
    <r>
      <rPr>
        <b/>
        <sz val="16"/>
        <rFont val="仿宋_GB2312"/>
        <charset val="134"/>
      </rPr>
      <t>年</t>
    </r>
    <r>
      <rPr>
        <b/>
        <sz val="16"/>
        <rFont val="Times New Roman"/>
        <charset val="0"/>
      </rPr>
      <t xml:space="preserve">
</t>
    </r>
    <r>
      <rPr>
        <b/>
        <sz val="16"/>
        <rFont val="仿宋_GB2312"/>
        <charset val="134"/>
      </rPr>
      <t>计划完成投资</t>
    </r>
  </si>
  <si>
    <r>
      <rPr>
        <b/>
        <sz val="16"/>
        <rFont val="仿宋_GB2312"/>
        <charset val="134"/>
      </rPr>
      <t>拟安排</t>
    </r>
    <r>
      <rPr>
        <b/>
        <sz val="16"/>
        <rFont val="Times New Roman"/>
        <charset val="0"/>
      </rPr>
      <t xml:space="preserve">
</t>
    </r>
    <r>
      <rPr>
        <b/>
        <sz val="16"/>
        <rFont val="仿宋_GB2312"/>
        <charset val="134"/>
      </rPr>
      <t>资金</t>
    </r>
  </si>
  <si>
    <t>受益人口</t>
  </si>
  <si>
    <t>绩效目标设定</t>
  </si>
  <si>
    <t>联农带农富农机制</t>
  </si>
  <si>
    <t>完成时限</t>
  </si>
  <si>
    <t>占比</t>
  </si>
  <si>
    <t>备注</t>
  </si>
  <si>
    <t>总人口</t>
  </si>
  <si>
    <t>其中已脱贫人口</t>
  </si>
  <si>
    <t>合计（26个）</t>
  </si>
  <si>
    <t>一</t>
  </si>
  <si>
    <t>闽宁产业发展（14个）</t>
  </si>
  <si>
    <t>（一）</t>
  </si>
  <si>
    <t>产业联合发展项目（3个）</t>
  </si>
  <si>
    <t>兴隆乡2023年庭院经果林种植示范项目</t>
  </si>
  <si>
    <r>
      <rPr>
        <sz val="16"/>
        <color theme="1"/>
        <rFont val="仿宋"/>
        <charset val="134"/>
      </rPr>
      <t>为支持兴隆乡打造吊干杏之乡，在兴隆乡新生村、李堡村、王大套村农户房前屋后及村集体闲置土地种植吊干杏800亩2.5万余株</t>
    </r>
    <r>
      <rPr>
        <sz val="16"/>
        <rFont val="仿宋"/>
        <charset val="134"/>
      </rPr>
      <t>。</t>
    </r>
  </si>
  <si>
    <t>新建</t>
  </si>
  <si>
    <t>兴隆乡
新生村、李堡村及王大套村</t>
  </si>
  <si>
    <t>兴隆乡</t>
  </si>
  <si>
    <t>带动群众发展吊干杏特色产业，提高群众收入。</t>
  </si>
  <si>
    <t>2023年9月底</t>
  </si>
  <si>
    <t>下马关镇南安村设施农业生产车间建设项目</t>
  </si>
  <si>
    <t>为延伸产业链，在下马关镇南安村闽籍企业宁夏绿丰农业科技有限公司生产基地新建生产车间1座1200平方米。</t>
  </si>
  <si>
    <t>下马关镇
南安村</t>
  </si>
  <si>
    <t>下马关镇</t>
  </si>
  <si>
    <t>促进企业延伸产业链，提高生产能力，增加经济效益，带动群众增收。</t>
  </si>
  <si>
    <t>带动群众就近务工增收。</t>
  </si>
  <si>
    <t>2023年8月底</t>
  </si>
  <si>
    <t>形成的固定资产归村集体所有。</t>
  </si>
  <si>
    <t>韦州镇旧庄村设施农业生产车间建设项目</t>
  </si>
  <si>
    <t>为延伸产业链，在韦州镇旧庄村闽籍企业生产基地新建生产车间1座1600平方米，改造帮扶车间1座1000平方米，配套水电路等基础设施。</t>
  </si>
  <si>
    <t>韦州镇
旧庄村</t>
  </si>
  <si>
    <t>韦州镇</t>
  </si>
  <si>
    <t>（二）</t>
  </si>
  <si>
    <t>闽宁示范村、移民村项目（4个）</t>
  </si>
  <si>
    <t>同心县韦州镇庆华村设施温棚建设项目</t>
  </si>
  <si>
    <t>建设温棚13座，其中：暖棚规格60米*12米5座；冷棚规格70米*12.5米8座；铺设砂砾石路面465平方米及给排水工程、电气工程等；总占地面积24.16亩 。</t>
  </si>
  <si>
    <t>韦州镇
庆华村</t>
  </si>
  <si>
    <t>庆华村560户1932人</t>
  </si>
  <si>
    <t>脱贫户204户762人、监测对象23户87人</t>
  </si>
  <si>
    <t>一、产出指标。
数量指标，建设暖棚（长60米*12米），5座 （≥3600平方米），建设冷棚（长70米*宽12.5米），8座 （≥7000平方米），砂砾石道路铺设（长93米*宽5米）（≥465平方米）。项目（工程）验收合格率（≥100%）。时效指标，项目完成及时率（≥100%）。成本指标，建设暖棚（长60米*宽12米），5座 （≤310.17元/平方米），建设冷棚（长70米*宽12.5米），8座 （≤110.24元/平方米），砂砾石道路铺设（长93米*宽5米）（≤433.78元/平方米）。
二、效益指标。
经济效益，助力项目村村集体增收（≥8万元）大于等于8万元，脱贫户及监测户增收（≥18万元）大于等于18万元。社会效益指标，辐射带动脱贫户及三类监测户（≥9户）大于等于9户，反季节蔬菜和特色种植产品质量和市场竞争力明显增强。生态效益，绿色发展。可持续影响指标，工程设计使用年限（≥25年）。
三、满意度指标。
服务对象满意度指标，受益村集体满意度（≥95%）， 受益脱贫户及监测对象满意度（≥95%）。</t>
  </si>
  <si>
    <t>项目在施工及种植期间，预计带动脱贫户和“三类”监测户进行就业20人。项目竣工交付项目村后，建立”项目村村集体+农户“运营机制，发展现代设施农业。庆华村13座：村集体自4座，带动脱贫户6户38人、监测户3户11人。按照“一棚一户”的规模，项目村村集体通过温棚外租的方式与农户签订租赁协议，考虑其温棚种植前期（2年内）自身种植经验不足及经济基础薄弱等因素，免收温棚外租租金，激发群众创业干事劲头，后期按照农户发展收益情况，项目村集体根据温棚类型向农户收取定额租金。</t>
  </si>
  <si>
    <t>2023年6月底</t>
  </si>
  <si>
    <t>石狮开发区边桥村闽宁示范村产业发展项目</t>
  </si>
  <si>
    <t>在边桥村“出户入园”养殖园区新建牛棚4座3000平方米，运动场地4800平方米，配套草料棚288平方米、机械存放库288平方米及其它设施。</t>
  </si>
  <si>
    <t>石狮开发区边桥村</t>
  </si>
  <si>
    <t>石狮开发区</t>
  </si>
  <si>
    <t>一、经济效益指标：产出经营性资产≥340万元，带动脱贫户和监测户年收入≥10万元；养殖产业增值≥30万元；带动村集体经济增收≥6万元.
二、社会效益指标：带动已脱贫人口和监测户人口就业≥15人。
三、满意度指标：收益村集体满意度≥95%；受益群众满意度≥95%。</t>
  </si>
  <si>
    <t>鼓励农户“出户入园”扩大养殖规模，村集体取得租金收入，带动农户、村集体增收。</t>
  </si>
  <si>
    <r>
      <rPr>
        <sz val="16"/>
        <color theme="1"/>
        <rFont val="仿宋"/>
        <charset val="134"/>
      </rPr>
      <t>2023</t>
    </r>
    <r>
      <rPr>
        <sz val="16"/>
        <color rgb="FF000000"/>
        <rFont val="仿宋"/>
        <charset val="134"/>
      </rPr>
      <t>年</t>
    </r>
    <r>
      <rPr>
        <sz val="16"/>
        <color theme="1"/>
        <rFont val="仿宋"/>
        <charset val="134"/>
      </rPr>
      <t>8</t>
    </r>
    <r>
      <rPr>
        <sz val="16"/>
        <color rgb="FF000000"/>
        <rFont val="仿宋"/>
        <charset val="134"/>
      </rPr>
      <t>月底</t>
    </r>
  </si>
  <si>
    <t>兴隆乡王团村闽宁示范村产业发展项目</t>
  </si>
  <si>
    <t>兴隆乡王团村闽宁示范村项目为四年期项目，该项目中标价433.14万元，2022年已支付项目资金180.6万元（中标价40%），剩余约60%资金分三年支付，2023年计划安排资金85万元（中标价20%）。</t>
  </si>
  <si>
    <t>续建</t>
  </si>
  <si>
    <t>兴隆乡
王团村</t>
  </si>
  <si>
    <t>改善群众人居环境，带动群众发展吊干杏特色产业，提高群众收入。</t>
  </si>
  <si>
    <t>2023年4月底</t>
  </si>
  <si>
    <t>下马关镇肉牛养殖基地改造提升项目</t>
  </si>
  <si>
    <t>对原有27座圈棚进行改造提升，建设青储池5座，总容量10000立方米，更换护栏68300米，硬化场地34000平方米。更换水电线路等。采购粉草机、配料车等设备。</t>
  </si>
  <si>
    <t>改扩建</t>
  </si>
  <si>
    <t>下马关镇三山井村</t>
  </si>
  <si>
    <t>1.项目建成后，聘用当地脱贫户和监测对象及其他低收入群众临时用工20人，实现年收益25万元以上；2.养殖基地建成后，通过“企业+合作社+农户”的方式运营，每年获得租金收益30万元，持续壮大村集体经济，助力巩固脱贫攻坚成果；3.鼓励散养农户入园养殖，降低养殖成本，提高养殖收入；4.鼓励脱贫户、监测对象通过入股方式参与养殖，获得分红。</t>
  </si>
  <si>
    <t>盘活闲置资源，完善养殖基地配套设施，改善养殖基地环境，调整养殖结构。</t>
  </si>
  <si>
    <t>（三）</t>
  </si>
  <si>
    <t>鼓励闽籍企业发展（4个）</t>
  </si>
  <si>
    <t>闽籍企业产业扶持项目</t>
  </si>
  <si>
    <t>用于对已入驻园区金垚育种、绿丰农业、迎福食品等闽籍企业购置设备、物流等方面补贴。</t>
  </si>
  <si>
    <t>同心工业园区</t>
  </si>
  <si>
    <t>延伸产业链，提高生产能力，降低物流成本，带动本地发展。</t>
  </si>
  <si>
    <t>延伸产业链，持续增加群众收入</t>
  </si>
  <si>
    <r>
      <rPr>
        <sz val="16"/>
        <color theme="1"/>
        <rFont val="仿宋"/>
        <charset val="134"/>
      </rPr>
      <t>2023</t>
    </r>
    <r>
      <rPr>
        <sz val="16"/>
        <color indexed="8"/>
        <rFont val="仿宋"/>
        <charset val="134"/>
      </rPr>
      <t>年</t>
    </r>
    <r>
      <rPr>
        <sz val="16"/>
        <color theme="1"/>
        <rFont val="仿宋"/>
        <charset val="134"/>
      </rPr>
      <t>11</t>
    </r>
    <r>
      <rPr>
        <sz val="16"/>
        <color indexed="8"/>
        <rFont val="仿宋"/>
        <charset val="134"/>
      </rPr>
      <t>月底</t>
    </r>
  </si>
  <si>
    <t>同心县葡萄酒销售链建设补助项目</t>
  </si>
  <si>
    <r>
      <rPr>
        <sz val="16"/>
        <color theme="1"/>
        <rFont val="仿宋"/>
        <charset val="134"/>
      </rPr>
      <t>支持同心县银江酒庄有限公司在银川市建设葡萄酒展示展销中心，该中心建筑面积1000</t>
    </r>
    <r>
      <rPr>
        <sz val="16"/>
        <rFont val="SimSun"/>
        <charset val="134"/>
      </rPr>
      <t>㎡</t>
    </r>
    <r>
      <rPr>
        <sz val="16"/>
        <rFont val="仿宋"/>
        <charset val="134"/>
      </rPr>
      <t>，每平方米补助500元，计50万元。支持该公司品牌运营及销售渠道建设，补贴20万元</t>
    </r>
  </si>
  <si>
    <t>银川</t>
  </si>
  <si>
    <t>工信商务局</t>
  </si>
  <si>
    <t>增强宣传力度，提高企业效益。</t>
  </si>
  <si>
    <r>
      <rPr>
        <sz val="16"/>
        <color theme="1"/>
        <rFont val="仿宋"/>
        <charset val="134"/>
      </rPr>
      <t>2023</t>
    </r>
    <r>
      <rPr>
        <sz val="16"/>
        <color indexed="8"/>
        <rFont val="仿宋"/>
        <charset val="134"/>
      </rPr>
      <t>年</t>
    </r>
    <r>
      <rPr>
        <sz val="16"/>
        <color theme="1"/>
        <rFont val="仿宋"/>
        <charset val="134"/>
      </rPr>
      <t>10</t>
    </r>
    <r>
      <rPr>
        <sz val="16"/>
        <color indexed="8"/>
        <rFont val="仿宋"/>
        <charset val="134"/>
      </rPr>
      <t>月底</t>
    </r>
  </si>
  <si>
    <t>下马关镇南安村闽宁示范村项目空气源热泵采暖系统建设项目</t>
  </si>
  <si>
    <t>支持闽籍企业同心县辰典电子商务公司建设供暖系统，在下马关镇南安村闽宁示范村为8套民俗提供空气热源泵，其中6套供暖150㎡空气能功率为10P，2套340㎡，空气能功率为20P。包括水箱、暖气片、保温、外层防护等配套设施。</t>
  </si>
  <si>
    <t>下马关镇南安村</t>
  </si>
  <si>
    <t>预计带动13人脱贫户和监测对象就近就业，增加收入。</t>
  </si>
  <si>
    <t>莆田学院课题组开展韦州镇甘沟村盐碱地治理试验项目</t>
  </si>
  <si>
    <t>罗山东麓韦州镇甘沟村有盐碱地1600多亩并有扩大趋势，为有效治理该地盐碱化问题，莆田学院在韦州镇设立生态环保硕士研究生工作站，第一期在甘沟村盐碱地开展治理，在土壤改良和种植试验等方面给予补助。</t>
  </si>
  <si>
    <t>韦州镇
甘沟村</t>
  </si>
  <si>
    <t>通过研究试验，找出该地盐碱化成因，为下一步开展有效治理盐碱地及扩展提供技术支撑。</t>
  </si>
  <si>
    <t>预计带动35人脱贫户和监测对象就近就业，增加收入。</t>
  </si>
  <si>
    <r>
      <rPr>
        <sz val="16"/>
        <color theme="1"/>
        <rFont val="仿宋"/>
        <charset val="134"/>
      </rPr>
      <t>2023</t>
    </r>
    <r>
      <rPr>
        <sz val="16"/>
        <color indexed="8"/>
        <rFont val="仿宋"/>
        <charset val="134"/>
      </rPr>
      <t>年</t>
    </r>
    <r>
      <rPr>
        <sz val="16"/>
        <color theme="1"/>
        <rFont val="仿宋"/>
        <charset val="134"/>
      </rPr>
      <t>6</t>
    </r>
    <r>
      <rPr>
        <sz val="16"/>
        <color indexed="8"/>
        <rFont val="仿宋"/>
        <charset val="134"/>
      </rPr>
      <t>月底</t>
    </r>
  </si>
  <si>
    <t>(四）</t>
  </si>
  <si>
    <t>闽宁共建同心产业园建设（1个）</t>
  </si>
  <si>
    <t>闽宁共建同心产业园</t>
  </si>
  <si>
    <r>
      <rPr>
        <sz val="16"/>
        <rFont val="仿宋"/>
        <charset val="134"/>
      </rPr>
      <t>“闽宁共建同心县工业园区标准化厂房及基础设施建设项目”为续建项目，2022年完成项目决算后支持拨付项目剩余资金400万元。2023年再新建4200</t>
    </r>
    <r>
      <rPr>
        <sz val="16"/>
        <rFont val="SimSun"/>
        <charset val="134"/>
      </rPr>
      <t>㎡</t>
    </r>
    <r>
      <rPr>
        <sz val="16"/>
        <rFont val="仿宋"/>
        <charset val="134"/>
      </rPr>
      <t>标准化厂房和园区配套基础设施建设1300万元。已入驻园区基础设施项目建设185万元。</t>
    </r>
  </si>
  <si>
    <t>同心工业
园区</t>
  </si>
  <si>
    <t>扩大园区规模，优化营商环境，引进企业入园发展轻工业，提供更多就业岗位。</t>
  </si>
  <si>
    <t>增加群众就业收入。</t>
  </si>
  <si>
    <t>（五）</t>
  </si>
  <si>
    <t>闽宁消费帮扶协作（2个）</t>
  </si>
  <si>
    <t>农特产品消费帮扶补贴项目</t>
  </si>
  <si>
    <t>凡是销售本县农特产品20万元以上的、原则上以进入832消费帮扶名录的同心企业、合作社为主，且通过利益联结带动脱贫人口及“三类人员”动态监测户5人以上的，按销售额的1.5%给予补贴，每家企业、合作社补贴累计最高不超过40万元。</t>
  </si>
  <si>
    <t>全县
各乡镇</t>
  </si>
  <si>
    <t>工信商务局
农业农村局</t>
  </si>
  <si>
    <t>进一步拓宽全县农特产品销售渠道，鼓励企业销售农特产品，有效带动我县脱贫人口增收。</t>
  </si>
  <si>
    <t>宁莆同购电商城运营项目</t>
  </si>
  <si>
    <t>鼓励“宁莆同购”、“宁莆粮仓”和“同心县青年电商产业基地”等在同闽籍电商企业销售同心农特产品，按销售额的1.5%给予补贴。</t>
  </si>
  <si>
    <t>同心工业园</t>
  </si>
  <si>
    <t>积极发展电商产业，拓宽全县农特产品销售渠道，增加群众收入。</t>
  </si>
  <si>
    <t>增加群众收入</t>
  </si>
  <si>
    <t>二</t>
  </si>
  <si>
    <t>闽宁就业帮扶项目（2个）</t>
  </si>
  <si>
    <t>劳动力培训与转移就业项目</t>
  </si>
  <si>
    <t>培训方面：1、开展闽宁协作项目技能培训300人，根据培训工种培训费、鉴定费、生活补贴费等人均2500元，共需资金75万元；2、驾驶员B照培训补贴230人，人均补贴5000元，共需培训费115万元。3、开展电子商务运营业务培训：培训内容直播电商推广，短视频制作、推广，抖音运行的基本知识、电商创作者管理、品牌打造及核心优势解读等，培训对象为电商创业就业人员80人以上，培训10天，安排51万元（⑴培训教师费、②住宿费、③伙食费、④教材费等）。
转移就业方面：1、开展脱贫、边缘易致贫、脱贫监测户劳动力赴闽转移就业80人稳岗补贴39万元（其中：稳岗补贴3个月以上约30人补贴3000元共计9万元；稳岗6个月以上约50人补贴6000元共计30万元）；2、实施劳务经纪人、劳务中介组织、输出脱贫劳动力就业人数较好的村奖励30万元；3、开展闽宁协作专场招聘会4场次6万元。补贴费用根据实际调剂使用。</t>
  </si>
  <si>
    <t>人社局</t>
  </si>
  <si>
    <t>通过组织开展技能培训提高脱贫、边缘易致贫劳动力技能素质和促进稳定就业；通过实施赴闽转移就业奖补政策促进脱贫、边缘易致贫劳动力稳定就业增收；通过召开闽宁协作专场招聘会促进劳动力在闽籍企业就业。</t>
  </si>
  <si>
    <t>帮扶车间生产就业企业补助项目</t>
  </si>
  <si>
    <t>为促进劳动力就近就业，吸纳稳岗就业15人以上给予补助，每个帮扶车间补助不超过10万元。</t>
  </si>
  <si>
    <t>促进闽宁协作帮扶车间正常运行，本地劳动力就近就业。</t>
  </si>
  <si>
    <t>提高群众就业收入。</t>
  </si>
  <si>
    <t>三</t>
  </si>
  <si>
    <t>干部和人才培训交流项目（2个）</t>
  </si>
  <si>
    <t>干部培训交流</t>
  </si>
  <si>
    <t>县内集中培训县乡（镇）村三级乡村振兴干部6期1400人，专题培训6次600人次；区内观摩交流培训2期150人；区外交流培训3期150人（其中莆田两期）；每期培训经费按照实际开支调剂使用。</t>
  </si>
  <si>
    <t>区内、区外</t>
  </si>
  <si>
    <t>县委组织部
乡村振兴局</t>
  </si>
  <si>
    <t>对县级部门、乡镇乡村振兴干部和驻村工作队成员以及村两委干部进行乡村振兴知识培训，提高干部乡村振兴知识面和能力。</t>
  </si>
  <si>
    <t>致富带头人培训项目</t>
  </si>
  <si>
    <t>培训食用菌种植、设施农业种植等村致富带头人，采取到福建永春县异地培训和同心县开展致富带头人培训相结合的方式，完成致富带头人培训120人。福建培训20人，7500元/人，县内培训100人，1500元/人。</t>
  </si>
  <si>
    <t>农业农村局</t>
  </si>
  <si>
    <t>提升设施农业种植户种植技术和经营管理水平，在提高培训对象自我发展能力的基础上，带动当地群众增收致富。</t>
  </si>
  <si>
    <t>提高种植户食用菌栽培技术，提高产业产值，增加群众收入。</t>
  </si>
  <si>
    <t>四</t>
  </si>
  <si>
    <t>提升基本公共医疗教育服务水平项目（7个）</t>
  </si>
  <si>
    <t>“组团式”帮扶学校医院项目（6个）</t>
  </si>
  <si>
    <t>同心县职业技术学校物联网实训中心配套设施设备建设项目</t>
  </si>
  <si>
    <t>为提升本地职业技术教育水平，对职业技术学校购置物联网实训中心动漫设计和影视后期专业实训设备给予补贴。其中：购置动漫设计专业实训设备1套110万元；购置影视后期专业实训设备2套150万元。</t>
  </si>
  <si>
    <t>同心县
职业技术学校</t>
  </si>
  <si>
    <t>教育局</t>
  </si>
  <si>
    <t>完善职业技术学校物联网实训中心相关配套设施设备，提升本地职业技术教育水平。</t>
  </si>
  <si>
    <r>
      <rPr>
        <sz val="16"/>
        <color theme="1"/>
        <rFont val="仿宋"/>
        <charset val="134"/>
      </rPr>
      <t>2023</t>
    </r>
    <r>
      <rPr>
        <sz val="16"/>
        <color indexed="8"/>
        <rFont val="仿宋"/>
        <charset val="134"/>
      </rPr>
      <t>年</t>
    </r>
    <r>
      <rPr>
        <sz val="16"/>
        <color theme="1"/>
        <rFont val="仿宋"/>
        <charset val="134"/>
      </rPr>
      <t>7</t>
    </r>
    <r>
      <rPr>
        <sz val="16"/>
        <color indexed="8"/>
        <rFont val="仿宋"/>
        <charset val="134"/>
      </rPr>
      <t>月底</t>
    </r>
  </si>
  <si>
    <t>同心县职业技术学校学生公寓设施配备项目</t>
  </si>
  <si>
    <t>为确保同心职业技术学校“山海楼”、“莆阳楼”两栋学生公寓在今年秋季招生前能投入使用，保障学生住宿条件，为该校配备学生用床750套、宿舍柜子和桌子各1500套。</t>
  </si>
  <si>
    <t>通过项目实施，进一步改善学生住宿条件，提高教育教学水平。</t>
  </si>
  <si>
    <t>2023年7月底</t>
  </si>
  <si>
    <t>职校学生赴莆交流访学补贴项目</t>
  </si>
  <si>
    <t>同心县职业技术学校组织学生到结对的福建省湄洲湾职业技术学校开展交流访学2期，每期学生不少于30人，教辅人员不少于2人，给予生活、交通补贴等。</t>
  </si>
  <si>
    <t>通过交流访学，全面提升职业学校专业发展、教师教学能力、学生技能水平；优化资源共享，实现职教改革和学校均衡发展。</t>
  </si>
  <si>
    <r>
      <rPr>
        <sz val="16"/>
        <color theme="1"/>
        <rFont val="仿宋"/>
        <charset val="134"/>
      </rPr>
      <t>2023</t>
    </r>
    <r>
      <rPr>
        <sz val="16"/>
        <color indexed="8"/>
        <rFont val="仿宋"/>
        <charset val="134"/>
      </rPr>
      <t>年</t>
    </r>
    <r>
      <rPr>
        <sz val="16"/>
        <color theme="1"/>
        <rFont val="仿宋"/>
        <charset val="134"/>
      </rPr>
      <t>12</t>
    </r>
    <r>
      <rPr>
        <sz val="16"/>
        <color indexed="8"/>
        <rFont val="仿宋"/>
        <charset val="134"/>
      </rPr>
      <t>月底</t>
    </r>
  </si>
  <si>
    <t>同心县豫海中学校园信息化提升项目</t>
  </si>
  <si>
    <t>为提升“组团式”高中同心县豫海中学提升信息化水平，加强学校管理，提升教学质量，支持该校安装校园广播，需要资金65.5万元；精品录播教室建设及设施配套投入，需要资金48万元。</t>
  </si>
  <si>
    <t>同心县
豫海中学</t>
  </si>
  <si>
    <t>丰富校园文化生活，加强学校管理，提高教师的课堂教学能力，实现教学质量的提升。</t>
  </si>
  <si>
    <t>同心县人民医院危重孕妇救治中心设备配备项目</t>
  </si>
  <si>
    <t>为支持“组团式”帮扶医院加强“五个中心”建设，提升同心县危重孕妇救治水平，确保孕妇安全及胎儿健康，对同心县人民医院购买四维彩超仪予以补助，补助不超过300万元。</t>
  </si>
  <si>
    <t>同心县
人民医院</t>
  </si>
  <si>
    <t>同心县人民医院</t>
  </si>
  <si>
    <t>为进一步提升全县危重症孕产妇救治中心建设，开展产前筛查、盆底、腔内等业务，努力将妇、产科打造为市级、区级重点专科。巩固五大中心假设成果，形成医院重点学科群，使各学科达到优势互补、齐头并进的良好态势。医院计划购置实时四维彩色多普勒超声诊断仪，可有效提升妇、产科检查诊断水平，有助于早发现妇、产科相关疾病，做到早干预、早治疗。</t>
  </si>
  <si>
    <t>2023年12月底</t>
  </si>
  <si>
    <t>同心县第六中学学生操场维修项目</t>
  </si>
  <si>
    <r>
      <rPr>
        <sz val="16"/>
        <color theme="1"/>
        <rFont val="仿宋"/>
        <charset val="134"/>
      </rPr>
      <t>同心第六中学为城厢区结对的一所初中学校，其操场年久失修。为改善学校办学环境，支持该校新铺设塑胶跑道操场4042</t>
    </r>
    <r>
      <rPr>
        <sz val="16"/>
        <color indexed="8"/>
        <rFont val="SimSun"/>
        <charset val="134"/>
      </rPr>
      <t>㎡</t>
    </r>
    <r>
      <rPr>
        <sz val="16"/>
        <color theme="1"/>
        <rFont val="仿宋"/>
        <charset val="134"/>
      </rPr>
      <t>、草坪9452</t>
    </r>
    <r>
      <rPr>
        <sz val="16"/>
        <color indexed="8"/>
        <rFont val="SimSun"/>
        <charset val="134"/>
      </rPr>
      <t>㎡</t>
    </r>
    <r>
      <rPr>
        <sz val="16"/>
        <color theme="1"/>
        <rFont val="仿宋"/>
        <charset val="134"/>
      </rPr>
      <t>，配套排水等设施。</t>
    </r>
  </si>
  <si>
    <t>同心县
第六中学</t>
  </si>
  <si>
    <t>完善同心县第六中学操场相关配套设施设备，提升教育水平，解除学生安全问题，提高师生健康水平。</t>
  </si>
  <si>
    <t>乡村公共卫生项目（1个）</t>
  </si>
  <si>
    <t>乡镇卫生院能力提升项目</t>
  </si>
  <si>
    <t xml:space="preserve">  根据中央办公厅、国务院办公厅《关于进一步深化改革促进乡村医疗卫生体系健康发展的意见》的要求，切实加强同心基层卫生院服务能力提升。支持韦州镇卫生院创建“优质服务基层性国家推荐标准”卫生院，购置彩色多普勒超声诊断仪及中医科等设备，需要资金150万元。</t>
  </si>
  <si>
    <t>韦州镇
卫生院</t>
  </si>
  <si>
    <t>卫健局</t>
  </si>
  <si>
    <t xml:space="preserve">进一步提升医疗服务能力，拓展医疗服务项目，能够更好的满足群众的就医需求，日常诊疗，为老百姓提供可及性服务，提升中医服务能力，降低转诊率。
 </t>
  </si>
  <si>
    <t>2023年11月底</t>
  </si>
  <si>
    <t>五</t>
  </si>
  <si>
    <t>改善乡村人居环境项目（1个）</t>
  </si>
  <si>
    <t>河西镇建新村移民点人居环境提升项目</t>
  </si>
  <si>
    <t>支持河西镇建新村建成高质量乡村振兴村:
1、对G344国道1.65公里两侧建设1.8米宽混泥土路面，并沿着混泥土硬化路面两侧铺设1米宽人行道及配套设施。
2、在村部新建124.8平米卫生室1座。</t>
  </si>
  <si>
    <t>河西镇 建新村</t>
  </si>
  <si>
    <t>河西镇</t>
  </si>
  <si>
    <t>改善人居环境，提高医疗水平，提升群众生活品质。</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</si>
</sst>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yyyy&quot;年&quot;m&quot;月&quot;;@"/>
    <numFmt numFmtId="178" formatCode="0_ "/>
  </numFmts>
  <fonts count="39">
    <font>
      <sz val="11"/>
      <color theme="1"/>
      <name val="等线"/>
      <charset val="134"/>
      <scheme val="minor"/>
    </font>
    <font>
      <sz val="16"/>
      <name val="Times New Roman"/>
      <charset val="0"/>
    </font>
    <font>
      <sz val="16"/>
      <name val="仿宋"/>
      <charset val="134"/>
    </font>
    <font>
      <b/>
      <sz val="16"/>
      <name val="仿宋"/>
      <charset val="134"/>
    </font>
    <font>
      <sz val="16"/>
      <color rgb="FFFF0000"/>
      <name val="仿宋"/>
      <charset val="134"/>
    </font>
    <font>
      <b/>
      <sz val="16"/>
      <color rgb="FFFF0000"/>
      <name val="仿宋"/>
      <charset val="134"/>
    </font>
    <font>
      <sz val="16"/>
      <color theme="5"/>
      <name val="仿宋"/>
      <charset val="134"/>
    </font>
    <font>
      <b/>
      <sz val="16"/>
      <name val="Times New Roman"/>
      <charset val="0"/>
    </font>
    <font>
      <sz val="22"/>
      <name val="黑体"/>
      <charset val="134"/>
    </font>
    <font>
      <b/>
      <sz val="36"/>
      <name val="方正小标宋简体"/>
      <charset val="134"/>
    </font>
    <font>
      <sz val="16"/>
      <name val="仿宋_GB2312"/>
      <charset val="134"/>
    </font>
    <font>
      <b/>
      <sz val="16"/>
      <name val="仿宋_GB2312"/>
      <charset val="134"/>
    </font>
    <font>
      <sz val="16"/>
      <color theme="1"/>
      <name val="仿宋"/>
      <charset val="134"/>
    </font>
    <font>
      <b/>
      <sz val="16"/>
      <color theme="1"/>
      <name val="仿宋"/>
      <charset val="134"/>
    </font>
    <font>
      <sz val="16"/>
      <name val="宋体"/>
      <charset val="134"/>
    </font>
    <font>
      <sz val="12"/>
      <name val="仿宋"/>
      <charset val="134"/>
    </font>
    <font>
      <sz val="11"/>
      <color rgb="FF3F3F76"/>
      <name val="等线"/>
      <charset val="134"/>
      <scheme val="minor"/>
    </font>
    <font>
      <sz val="11"/>
      <color rgb="FF9C0006"/>
      <name val="等线"/>
      <charset val="134"/>
      <scheme val="minor"/>
    </font>
    <font>
      <sz val="11"/>
      <color theme="0"/>
      <name val="等线"/>
      <charset val="134"/>
      <scheme val="minor"/>
    </font>
    <font>
      <u/>
      <sz val="11"/>
      <color rgb="FF0000FF"/>
      <name val="等线"/>
      <charset val="134"/>
      <scheme val="minor"/>
    </font>
    <font>
      <u/>
      <sz val="11"/>
      <color rgb="FF800080"/>
      <name val="等线"/>
      <charset val="134"/>
      <scheme val="minor"/>
    </font>
    <font>
      <b/>
      <sz val="11"/>
      <color theme="3"/>
      <name val="等线"/>
      <charset val="134"/>
      <scheme val="minor"/>
    </font>
    <font>
      <sz val="11"/>
      <color rgb="FFFF0000"/>
      <name val="等线"/>
      <charset val="134"/>
      <scheme val="minor"/>
    </font>
    <font>
      <b/>
      <sz val="18"/>
      <color theme="3"/>
      <name val="等线"/>
      <charset val="134"/>
      <scheme val="minor"/>
    </font>
    <font>
      <i/>
      <sz val="11"/>
      <color rgb="FF7F7F7F"/>
      <name val="等线"/>
      <charset val="134"/>
      <scheme val="minor"/>
    </font>
    <font>
      <b/>
      <sz val="15"/>
      <color theme="3"/>
      <name val="等线"/>
      <charset val="134"/>
      <scheme val="minor"/>
    </font>
    <font>
      <b/>
      <sz val="13"/>
      <color theme="3"/>
      <name val="等线"/>
      <charset val="134"/>
      <scheme val="minor"/>
    </font>
    <font>
      <b/>
      <sz val="11"/>
      <color rgb="FF3F3F3F"/>
      <name val="等线"/>
      <charset val="134"/>
      <scheme val="minor"/>
    </font>
    <font>
      <b/>
      <sz val="11"/>
      <color rgb="FFFA7D00"/>
      <name val="等线"/>
      <charset val="134"/>
      <scheme val="minor"/>
    </font>
    <font>
      <b/>
      <sz val="11"/>
      <color rgb="FFFFFFFF"/>
      <name val="等线"/>
      <charset val="134"/>
      <scheme val="minor"/>
    </font>
    <font>
      <sz val="11"/>
      <color rgb="FFFA7D00"/>
      <name val="等线"/>
      <charset val="134"/>
      <scheme val="minor"/>
    </font>
    <font>
      <b/>
      <sz val="11"/>
      <color theme="1"/>
      <name val="等线"/>
      <charset val="134"/>
      <scheme val="minor"/>
    </font>
    <font>
      <sz val="11"/>
      <color rgb="FF006100"/>
      <name val="等线"/>
      <charset val="134"/>
      <scheme val="minor"/>
    </font>
    <font>
      <sz val="11"/>
      <color rgb="FF9C6500"/>
      <name val="等线"/>
      <charset val="134"/>
      <scheme val="minor"/>
    </font>
    <font>
      <sz val="11"/>
      <color theme="1"/>
      <name val="等线"/>
      <charset val="134"/>
    </font>
    <font>
      <sz val="16"/>
      <color rgb="FF000000"/>
      <name val="仿宋"/>
      <charset val="134"/>
    </font>
    <font>
      <sz val="16"/>
      <color indexed="8"/>
      <name val="仿宋"/>
      <charset val="134"/>
    </font>
    <font>
      <sz val="16"/>
      <name val="SimSun"/>
      <charset val="134"/>
    </font>
    <font>
      <sz val="16"/>
      <color indexed="8"/>
      <name val="SimSun"/>
      <charset val="134"/>
    </font>
  </fonts>
  <fills count="34">
    <fill>
      <patternFill patternType="none"/>
    </fill>
    <fill>
      <patternFill patternType="gray125"/>
    </fill>
    <fill>
      <patternFill patternType="solid">
        <fgColor theme="0"/>
        <bgColor indexed="64"/>
      </patternFill>
    </fill>
    <fill>
      <patternFill patternType="solid">
        <fgColor theme="6" tint="0.799951170384838"/>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45066682943"/>
        <bgColor indexed="64"/>
      </patternFill>
    </fill>
    <fill>
      <patternFill patternType="solid">
        <fgColor rgb="FFFFFFCC"/>
        <bgColor indexed="64"/>
      </patternFill>
    </fill>
    <fill>
      <patternFill patternType="solid">
        <fgColor theme="5" tint="0.399945066682943"/>
        <bgColor indexed="64"/>
      </patternFill>
    </fill>
    <fill>
      <patternFill patternType="solid">
        <fgColor theme="4" tint="0.399945066682943"/>
        <bgColor indexed="64"/>
      </patternFill>
    </fill>
    <fill>
      <patternFill patternType="solid">
        <fgColor theme="7" tint="0.399945066682943"/>
        <bgColor indexed="64"/>
      </patternFill>
    </fill>
    <fill>
      <patternFill patternType="solid">
        <fgColor rgb="FFF2F2F2"/>
        <bgColor indexed="64"/>
      </patternFill>
    </fill>
    <fill>
      <patternFill patternType="solid">
        <fgColor rgb="FFA5A5A5"/>
        <bgColor indexed="64"/>
      </patternFill>
    </fill>
    <fill>
      <patternFill patternType="solid">
        <fgColor theme="9" tint="0.79995117038483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51170384838"/>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45066682943"/>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3" borderId="0" applyNumberFormat="0" applyBorder="0" applyAlignment="0" applyProtection="0">
      <alignment vertical="center"/>
    </xf>
    <xf numFmtId="0" fontId="16"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7"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0" borderId="8" applyNumberFormat="0" applyFill="0" applyAlignment="0" applyProtection="0">
      <alignment vertical="center"/>
    </xf>
    <xf numFmtId="0" fontId="18" fillId="10" borderId="0" applyNumberFormat="0" applyBorder="0" applyAlignment="0" applyProtection="0">
      <alignment vertical="center"/>
    </xf>
    <xf numFmtId="0" fontId="21" fillId="0" borderId="9" applyNumberFormat="0" applyFill="0" applyAlignment="0" applyProtection="0">
      <alignment vertical="center"/>
    </xf>
    <xf numFmtId="0" fontId="18" fillId="11" borderId="0" applyNumberFormat="0" applyBorder="0" applyAlignment="0" applyProtection="0">
      <alignment vertical="center"/>
    </xf>
    <xf numFmtId="0" fontId="27" fillId="12" borderId="10" applyNumberFormat="0" applyAlignment="0" applyProtection="0">
      <alignment vertical="center"/>
    </xf>
    <xf numFmtId="0" fontId="28" fillId="12" borderId="6" applyNumberFormat="0" applyAlignment="0" applyProtection="0">
      <alignment vertical="center"/>
    </xf>
    <xf numFmtId="0" fontId="29" fillId="13" borderId="11" applyNumberFormat="0" applyAlignment="0" applyProtection="0">
      <alignment vertical="center"/>
    </xf>
    <xf numFmtId="0" fontId="0"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12" applyNumberFormat="0" applyFill="0" applyAlignment="0" applyProtection="0">
      <alignment vertical="center"/>
    </xf>
    <xf numFmtId="0" fontId="31" fillId="0" borderId="13"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0" fillId="18" borderId="0" applyNumberFormat="0" applyBorder="0" applyAlignment="0" applyProtection="0">
      <alignment vertical="center"/>
    </xf>
    <xf numFmtId="0" fontId="18" fillId="19" borderId="0" applyNumberFormat="0" applyBorder="0" applyAlignment="0" applyProtection="0">
      <alignment vertical="center"/>
    </xf>
    <xf numFmtId="0" fontId="0"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18" fillId="28" borderId="0" applyNumberFormat="0" applyBorder="0" applyAlignment="0" applyProtection="0">
      <alignment vertical="center"/>
    </xf>
    <xf numFmtId="0" fontId="0"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0" fillId="32" borderId="0" applyNumberFormat="0" applyBorder="0" applyAlignment="0" applyProtection="0">
      <alignment vertical="center"/>
    </xf>
    <xf numFmtId="0" fontId="18" fillId="33" borderId="0" applyNumberFormat="0" applyBorder="0" applyAlignment="0" applyProtection="0">
      <alignment vertical="center"/>
    </xf>
    <xf numFmtId="0" fontId="34" fillId="0" borderId="0">
      <alignment vertical="center"/>
    </xf>
  </cellStyleXfs>
  <cellXfs count="68">
    <xf numFmtId="0" fontId="0" fillId="0" borderId="0" xfId="0">
      <alignment vertical="center"/>
    </xf>
    <xf numFmtId="0" fontId="1" fillId="0" borderId="0" xfId="0" applyFont="1" applyAlignment="1">
      <alignment vertical="center" wrapText="1"/>
    </xf>
    <xf numFmtId="0" fontId="1" fillId="0" borderId="0" xfId="0" applyFont="1" applyFill="1" applyAlignment="1">
      <alignment vertical="center" wrapText="1"/>
    </xf>
    <xf numFmtId="0" fontId="2" fillId="0" borderId="0" xfId="0" applyFont="1" applyAlignment="1">
      <alignment vertical="center" wrapText="1"/>
    </xf>
    <xf numFmtId="0" fontId="2" fillId="0" borderId="0" xfId="0" applyFont="1" applyFill="1" applyAlignment="1">
      <alignment vertical="center" wrapText="1"/>
    </xf>
    <xf numFmtId="0" fontId="3" fillId="0" borderId="0" xfId="0" applyFont="1" applyAlignment="1">
      <alignment vertical="center" wrapText="1"/>
    </xf>
    <xf numFmtId="0" fontId="2" fillId="2" borderId="0" xfId="0" applyFont="1" applyFill="1" applyAlignment="1">
      <alignment vertical="center" wrapText="1"/>
    </xf>
    <xf numFmtId="0" fontId="4" fillId="2" borderId="0" xfId="0" applyFont="1" applyFill="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0" fontId="7" fillId="0" borderId="0" xfId="0" applyFont="1" applyAlignment="1">
      <alignment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8" fillId="0" borderId="0" xfId="0" applyFont="1" applyFill="1" applyAlignment="1">
      <alignment vertical="center" wrapText="1"/>
    </xf>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9" fillId="0" borderId="0" xfId="0" applyFont="1" applyFill="1" applyBorder="1" applyAlignment="1">
      <alignment horizontal="center" vertical="center" wrapText="1"/>
    </xf>
    <xf numFmtId="0" fontId="10" fillId="0" borderId="0" xfId="0" applyFont="1" applyFill="1" applyAlignment="1">
      <alignment horizontal="center" vertical="center" wrapText="1"/>
    </xf>
    <xf numFmtId="0" fontId="11" fillId="0" borderId="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176" fontId="3" fillId="0" borderId="1" xfId="0" applyNumberFormat="1" applyFont="1" applyFill="1" applyBorder="1" applyAlignment="1" applyProtection="1">
      <alignment horizontal="center"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176" fontId="2" fillId="0" borderId="1" xfId="0" applyNumberFormat="1" applyFont="1" applyFill="1" applyBorder="1" applyAlignment="1" applyProtection="1">
      <alignment horizontal="center" vertical="center" wrapText="1"/>
    </xf>
    <xf numFmtId="176" fontId="12" fillId="0" borderId="1" xfId="0" applyNumberFormat="1" applyFont="1" applyFill="1" applyBorder="1" applyAlignment="1">
      <alignment horizontal="center" vertical="center" wrapText="1"/>
    </xf>
    <xf numFmtId="176" fontId="13" fillId="0" borderId="1" xfId="0" applyNumberFormat="1" applyFont="1" applyFill="1" applyBorder="1" applyAlignment="1">
      <alignment horizontal="center" vertical="center" wrapText="1"/>
    </xf>
    <xf numFmtId="0" fontId="12" fillId="0" borderId="1" xfId="0" applyFont="1" applyFill="1" applyBorder="1" applyAlignment="1" applyProtection="1">
      <alignment horizontal="center" vertical="center" wrapText="1"/>
      <protection locked="0"/>
    </xf>
    <xf numFmtId="0" fontId="2" fillId="0" borderId="1" xfId="0" applyFont="1" applyFill="1" applyBorder="1" applyAlignment="1" applyProtection="1">
      <alignment horizontal="center" vertical="center" wrapText="1"/>
      <protection locked="0"/>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4" fillId="0" borderId="0" xfId="0" applyFont="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1" xfId="0" applyFont="1" applyBorder="1" applyAlignment="1">
      <alignment vertical="center" wrapText="1"/>
    </xf>
    <xf numFmtId="10" fontId="3"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xf>
    <xf numFmtId="176" fontId="2" fillId="0" borderId="2" xfId="0" applyNumberFormat="1" applyFont="1" applyFill="1" applyBorder="1" applyAlignment="1">
      <alignment horizontal="center" vertical="center" wrapText="1"/>
    </xf>
    <xf numFmtId="0" fontId="3" fillId="0" borderId="1" xfId="0" applyFont="1" applyBorder="1" applyAlignment="1">
      <alignment vertical="center" wrapText="1"/>
    </xf>
    <xf numFmtId="0" fontId="15" fillId="0" borderId="1" xfId="0" applyFont="1" applyFill="1" applyBorder="1" applyAlignment="1">
      <alignment horizontal="left" vertical="center" wrapText="1"/>
    </xf>
    <xf numFmtId="177" fontId="12" fillId="0" borderId="1" xfId="0" applyNumberFormat="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2" fillId="2" borderId="1" xfId="0" applyFont="1" applyFill="1" applyBorder="1" applyAlignment="1">
      <alignment vertical="center" wrapText="1"/>
    </xf>
    <xf numFmtId="0" fontId="4" fillId="0"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Border="1" applyAlignment="1">
      <alignment vertical="center" wrapText="1"/>
    </xf>
    <xf numFmtId="176" fontId="4"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5" fillId="0" borderId="1" xfId="0" applyFont="1" applyBorder="1" applyAlignment="1">
      <alignment vertical="center" wrapText="1"/>
    </xf>
    <xf numFmtId="178" fontId="2"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1" xfId="0" applyFont="1" applyBorder="1" applyAlignment="1">
      <alignment vertical="center" wrapText="1"/>
    </xf>
    <xf numFmtId="10" fontId="3" fillId="0" borderId="1" xfId="0" applyNumberFormat="1" applyFont="1" applyFill="1" applyBorder="1" applyAlignment="1">
      <alignment horizontal="left" vertical="center" wrapText="1"/>
    </xf>
    <xf numFmtId="10" fontId="2" fillId="0" borderId="1" xfId="0" applyNumberFormat="1" applyFont="1" applyFill="1" applyBorder="1" applyAlignment="1">
      <alignment horizontal="left" vertical="center" wrapText="1"/>
    </xf>
    <xf numFmtId="10" fontId="2"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ED7D31"/>
      <color rgb="00FFFFFF"/>
      <color rgb="0000B0F0"/>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45"/>
  <sheetViews>
    <sheetView tabSelected="1" zoomScale="70" zoomScaleNormal="70" workbookViewId="0">
      <pane ySplit="5" topLeftCell="A6" activePane="bottomLeft" state="frozen"/>
      <selection/>
      <selection pane="bottomLeft" activeCell="O10" sqref="O10"/>
    </sheetView>
  </sheetViews>
  <sheetFormatPr defaultColWidth="9" defaultRowHeight="20.25"/>
  <cols>
    <col min="1" max="1" width="10.7166666666667" style="11" customWidth="1"/>
    <col min="2" max="2" width="18.3833333333333" style="12" customWidth="1"/>
    <col min="3" max="3" width="57.1416666666667" style="13" customWidth="1"/>
    <col min="4" max="4" width="10.5333333333333" style="1" customWidth="1"/>
    <col min="5" max="5" width="13.0333333333333" style="12" customWidth="1"/>
    <col min="6" max="6" width="16.0666666666667" style="12" customWidth="1"/>
    <col min="7" max="7" width="11.175" style="12" customWidth="1"/>
    <col min="8" max="8" width="14.4583333333333" style="12" customWidth="1"/>
    <col min="9" max="9" width="11.0666666666667" style="12" customWidth="1"/>
    <col min="10" max="10" width="13.3833333333333" style="12" customWidth="1"/>
    <col min="11" max="11" width="14.4583333333333" style="12" customWidth="1"/>
    <col min="12" max="12" width="51.6" style="1" customWidth="1"/>
    <col min="13" max="13" width="21.5833333333333" style="13" customWidth="1"/>
    <col min="14" max="14" width="18.7416666666667" style="3" customWidth="1"/>
    <col min="15" max="15" width="11.7833333333333" style="12" customWidth="1"/>
    <col min="16" max="16" width="10.35" style="1" customWidth="1"/>
    <col min="17" max="16384" width="9" style="1"/>
  </cols>
  <sheetData>
    <row r="1" s="1" customFormat="1" ht="27" customHeight="1" spans="1:15">
      <c r="A1" s="14" t="s">
        <v>0</v>
      </c>
      <c r="B1" s="15"/>
      <c r="C1" s="16"/>
      <c r="D1" s="2"/>
      <c r="E1" s="15"/>
      <c r="F1" s="15"/>
      <c r="G1" s="15"/>
      <c r="H1" s="15"/>
      <c r="I1" s="15"/>
      <c r="J1" s="15"/>
      <c r="K1" s="15"/>
      <c r="L1" s="2"/>
      <c r="M1" s="16"/>
      <c r="N1" s="4"/>
      <c r="O1" s="15"/>
    </row>
    <row r="2" s="2" customFormat="1" ht="42" customHeight="1" spans="1:16">
      <c r="A2" s="17" t="s">
        <v>1</v>
      </c>
      <c r="B2" s="17"/>
      <c r="C2" s="17"/>
      <c r="D2" s="17"/>
      <c r="E2" s="17"/>
      <c r="F2" s="17"/>
      <c r="G2" s="17"/>
      <c r="H2" s="17"/>
      <c r="I2" s="17"/>
      <c r="J2" s="17"/>
      <c r="K2" s="17"/>
      <c r="L2" s="17"/>
      <c r="M2" s="17"/>
      <c r="N2" s="17"/>
      <c r="O2" s="17"/>
      <c r="P2" s="17"/>
    </row>
    <row r="3" s="2" customFormat="1" ht="18.95" customHeight="1" spans="1:16">
      <c r="A3" s="18" t="s">
        <v>2</v>
      </c>
      <c r="B3" s="18"/>
      <c r="C3" s="18"/>
      <c r="D3" s="18"/>
      <c r="E3" s="18"/>
      <c r="F3" s="18"/>
      <c r="G3" s="18"/>
      <c r="H3" s="18"/>
      <c r="I3" s="18"/>
      <c r="J3" s="18"/>
      <c r="K3" s="18"/>
      <c r="L3" s="18"/>
      <c r="M3" s="18"/>
      <c r="N3" s="18"/>
      <c r="O3" s="18"/>
      <c r="P3" s="18"/>
    </row>
    <row r="4" s="1" customFormat="1" ht="27" customHeight="1" spans="1:16">
      <c r="A4" s="19" t="s">
        <v>3</v>
      </c>
      <c r="B4" s="19" t="s">
        <v>4</v>
      </c>
      <c r="C4" s="19" t="s">
        <v>5</v>
      </c>
      <c r="D4" s="20" t="s">
        <v>6</v>
      </c>
      <c r="E4" s="19" t="s">
        <v>7</v>
      </c>
      <c r="F4" s="19" t="s">
        <v>8</v>
      </c>
      <c r="G4" s="19" t="s">
        <v>9</v>
      </c>
      <c r="H4" s="21" t="s">
        <v>10</v>
      </c>
      <c r="I4" s="19" t="s">
        <v>11</v>
      </c>
      <c r="J4" s="19" t="s">
        <v>12</v>
      </c>
      <c r="K4" s="21"/>
      <c r="L4" s="19" t="s">
        <v>13</v>
      </c>
      <c r="M4" s="20" t="s">
        <v>14</v>
      </c>
      <c r="N4" s="39" t="s">
        <v>15</v>
      </c>
      <c r="O4" s="19" t="s">
        <v>16</v>
      </c>
      <c r="P4" s="19" t="s">
        <v>17</v>
      </c>
    </row>
    <row r="5" s="1" customFormat="1" ht="54" customHeight="1" spans="1:16">
      <c r="A5" s="21"/>
      <c r="B5" s="21"/>
      <c r="C5" s="21"/>
      <c r="D5" s="22"/>
      <c r="E5" s="21"/>
      <c r="F5" s="21"/>
      <c r="G5" s="21"/>
      <c r="H5" s="21"/>
      <c r="I5" s="21"/>
      <c r="J5" s="19" t="s">
        <v>18</v>
      </c>
      <c r="K5" s="19" t="s">
        <v>19</v>
      </c>
      <c r="L5" s="21"/>
      <c r="M5" s="22"/>
      <c r="N5" s="40"/>
      <c r="O5" s="21"/>
      <c r="P5" s="21"/>
    </row>
    <row r="6" s="3" customFormat="1" ht="45" customHeight="1" spans="1:16">
      <c r="A6" s="23"/>
      <c r="B6" s="24" t="s">
        <v>20</v>
      </c>
      <c r="C6" s="25"/>
      <c r="D6" s="24"/>
      <c r="E6" s="24"/>
      <c r="F6" s="24"/>
      <c r="G6" s="26">
        <f t="shared" ref="G6:K6" si="0">SUM(G7,G27,G30,G33,G43)</f>
        <v>7150</v>
      </c>
      <c r="H6" s="26">
        <f t="shared" si="0"/>
        <v>7150</v>
      </c>
      <c r="I6" s="26">
        <f t="shared" si="0"/>
        <v>7150</v>
      </c>
      <c r="J6" s="26">
        <f t="shared" si="0"/>
        <v>48569</v>
      </c>
      <c r="K6" s="26">
        <f t="shared" si="0"/>
        <v>8543</v>
      </c>
      <c r="L6" s="24"/>
      <c r="M6" s="25"/>
      <c r="N6" s="24"/>
      <c r="O6" s="24"/>
      <c r="P6" s="41"/>
    </row>
    <row r="7" s="3" customFormat="1" ht="46" customHeight="1" spans="1:16">
      <c r="A7" s="23" t="s">
        <v>21</v>
      </c>
      <c r="B7" s="24" t="s">
        <v>22</v>
      </c>
      <c r="C7" s="25"/>
      <c r="D7" s="24"/>
      <c r="E7" s="24"/>
      <c r="F7" s="24"/>
      <c r="G7" s="26">
        <f>SUM(G8,G12,G17,G22,G24)</f>
        <v>5044</v>
      </c>
      <c r="H7" s="26">
        <f t="shared" ref="G7:K7" si="1">SUM(H8,H12,H17,H22,H24)</f>
        <v>5044</v>
      </c>
      <c r="I7" s="26">
        <f t="shared" si="1"/>
        <v>5044</v>
      </c>
      <c r="J7" s="26">
        <f t="shared" si="1"/>
        <v>22392</v>
      </c>
      <c r="K7" s="26">
        <f t="shared" si="1"/>
        <v>7479</v>
      </c>
      <c r="L7" s="24"/>
      <c r="M7" s="25"/>
      <c r="N7" s="24"/>
      <c r="O7" s="42">
        <f>G7/G6</f>
        <v>0.705454545454545</v>
      </c>
      <c r="P7" s="41"/>
    </row>
    <row r="8" s="3" customFormat="1" ht="46" customHeight="1" spans="1:16">
      <c r="A8" s="23" t="s">
        <v>23</v>
      </c>
      <c r="B8" s="24" t="s">
        <v>24</v>
      </c>
      <c r="C8" s="25"/>
      <c r="D8" s="24"/>
      <c r="E8" s="24"/>
      <c r="F8" s="24"/>
      <c r="G8" s="26">
        <f>SUM(G9:G11)</f>
        <v>800</v>
      </c>
      <c r="H8" s="26">
        <f>SUM(H9:H11)</f>
        <v>800</v>
      </c>
      <c r="I8" s="26">
        <f>SUM(I9:I11)</f>
        <v>800</v>
      </c>
      <c r="J8" s="26">
        <f>SUM(J9:J11)</f>
        <v>11802</v>
      </c>
      <c r="K8" s="26">
        <f>SUM(K9:K11)</f>
        <v>4185</v>
      </c>
      <c r="L8" s="24"/>
      <c r="M8" s="25"/>
      <c r="N8" s="24"/>
      <c r="O8" s="24"/>
      <c r="P8" s="41"/>
    </row>
    <row r="9" s="4" customFormat="1" ht="116" customHeight="1" spans="1:16">
      <c r="A9" s="23">
        <v>1</v>
      </c>
      <c r="B9" s="23" t="s">
        <v>25</v>
      </c>
      <c r="C9" s="27" t="s">
        <v>26</v>
      </c>
      <c r="D9" s="23" t="s">
        <v>27</v>
      </c>
      <c r="E9" s="28" t="s">
        <v>28</v>
      </c>
      <c r="F9" s="23" t="s">
        <v>29</v>
      </c>
      <c r="G9" s="29">
        <v>150</v>
      </c>
      <c r="H9" s="29">
        <v>150</v>
      </c>
      <c r="I9" s="29">
        <v>150</v>
      </c>
      <c r="J9" s="23">
        <v>7560</v>
      </c>
      <c r="K9" s="23">
        <v>2793</v>
      </c>
      <c r="L9" s="30" t="s">
        <v>30</v>
      </c>
      <c r="M9" s="30" t="s">
        <v>30</v>
      </c>
      <c r="N9" s="43" t="s">
        <v>31</v>
      </c>
      <c r="O9" s="23"/>
      <c r="P9" s="44"/>
    </row>
    <row r="10" s="3" customFormat="1" ht="127" customHeight="1" spans="1:16">
      <c r="A10" s="23">
        <v>2</v>
      </c>
      <c r="B10" s="23" t="s">
        <v>32</v>
      </c>
      <c r="C10" s="30" t="s">
        <v>33</v>
      </c>
      <c r="D10" s="23" t="s">
        <v>27</v>
      </c>
      <c r="E10" s="23" t="s">
        <v>34</v>
      </c>
      <c r="F10" s="23" t="s">
        <v>35</v>
      </c>
      <c r="G10" s="29">
        <v>100</v>
      </c>
      <c r="H10" s="29">
        <v>100</v>
      </c>
      <c r="I10" s="29">
        <v>100</v>
      </c>
      <c r="J10" s="31"/>
      <c r="K10" s="31"/>
      <c r="L10" s="30" t="s">
        <v>36</v>
      </c>
      <c r="M10" s="27" t="s">
        <v>37</v>
      </c>
      <c r="N10" s="43" t="s">
        <v>38</v>
      </c>
      <c r="O10" s="23"/>
      <c r="P10" s="41" t="s">
        <v>39</v>
      </c>
    </row>
    <row r="11" s="4" customFormat="1" ht="121" customHeight="1" spans="1:16">
      <c r="A11" s="23">
        <v>3</v>
      </c>
      <c r="B11" s="23" t="s">
        <v>40</v>
      </c>
      <c r="C11" s="30" t="s">
        <v>41</v>
      </c>
      <c r="D11" s="23" t="s">
        <v>27</v>
      </c>
      <c r="E11" s="23" t="s">
        <v>42</v>
      </c>
      <c r="F11" s="23" t="s">
        <v>43</v>
      </c>
      <c r="G11" s="29">
        <v>550</v>
      </c>
      <c r="H11" s="29">
        <v>550</v>
      </c>
      <c r="I11" s="29">
        <v>550</v>
      </c>
      <c r="J11" s="45">
        <v>4242</v>
      </c>
      <c r="K11" s="45">
        <v>1392</v>
      </c>
      <c r="L11" s="30" t="s">
        <v>36</v>
      </c>
      <c r="M11" s="27" t="s">
        <v>37</v>
      </c>
      <c r="N11" s="43" t="s">
        <v>31</v>
      </c>
      <c r="O11" s="23"/>
      <c r="P11" s="41" t="s">
        <v>39</v>
      </c>
    </row>
    <row r="12" s="5" customFormat="1" ht="46" customHeight="1" spans="1:16">
      <c r="A12" s="23" t="s">
        <v>44</v>
      </c>
      <c r="B12" s="24" t="s">
        <v>45</v>
      </c>
      <c r="C12" s="25"/>
      <c r="D12" s="24"/>
      <c r="E12" s="24"/>
      <c r="F12" s="24"/>
      <c r="G12" s="26">
        <f t="shared" ref="G12:K12" si="2">SUM(G13:G16)</f>
        <v>1204</v>
      </c>
      <c r="H12" s="26">
        <f t="shared" si="2"/>
        <v>1204</v>
      </c>
      <c r="I12" s="26">
        <f t="shared" si="2"/>
        <v>1204</v>
      </c>
      <c r="J12" s="26">
        <f t="shared" si="2"/>
        <v>5650</v>
      </c>
      <c r="K12" s="26">
        <f t="shared" si="2"/>
        <v>2394</v>
      </c>
      <c r="L12" s="25"/>
      <c r="M12" s="25"/>
      <c r="N12" s="25"/>
      <c r="O12" s="42"/>
      <c r="P12" s="46"/>
    </row>
    <row r="13" s="5" customFormat="1" ht="364" customHeight="1" spans="1:16">
      <c r="A13" s="23">
        <v>4</v>
      </c>
      <c r="B13" s="23" t="s">
        <v>46</v>
      </c>
      <c r="C13" s="30" t="s">
        <v>47</v>
      </c>
      <c r="D13" s="23" t="s">
        <v>27</v>
      </c>
      <c r="E13" s="23" t="s">
        <v>48</v>
      </c>
      <c r="F13" s="23" t="s">
        <v>43</v>
      </c>
      <c r="G13" s="29">
        <v>209</v>
      </c>
      <c r="H13" s="29">
        <v>209</v>
      </c>
      <c r="I13" s="29">
        <v>209</v>
      </c>
      <c r="J13" s="23" t="s">
        <v>49</v>
      </c>
      <c r="K13" s="23" t="s">
        <v>50</v>
      </c>
      <c r="L13" s="47" t="s">
        <v>51</v>
      </c>
      <c r="M13" s="47" t="s">
        <v>52</v>
      </c>
      <c r="N13" s="43" t="s">
        <v>53</v>
      </c>
      <c r="O13" s="42"/>
      <c r="P13" s="41" t="s">
        <v>39</v>
      </c>
    </row>
    <row r="14" s="6" customFormat="1" ht="189" customHeight="1" spans="1:16">
      <c r="A14" s="23">
        <v>5</v>
      </c>
      <c r="B14" s="30" t="s">
        <v>54</v>
      </c>
      <c r="C14" s="30" t="s">
        <v>55</v>
      </c>
      <c r="D14" s="23" t="s">
        <v>27</v>
      </c>
      <c r="E14" s="23" t="s">
        <v>56</v>
      </c>
      <c r="F14" s="23" t="s">
        <v>57</v>
      </c>
      <c r="G14" s="23">
        <v>340</v>
      </c>
      <c r="H14" s="23">
        <v>340</v>
      </c>
      <c r="I14" s="23">
        <v>340</v>
      </c>
      <c r="J14" s="23">
        <v>1054</v>
      </c>
      <c r="K14" s="23">
        <v>223</v>
      </c>
      <c r="L14" s="30" t="s">
        <v>58</v>
      </c>
      <c r="M14" s="27" t="s">
        <v>59</v>
      </c>
      <c r="N14" s="48" t="s">
        <v>60</v>
      </c>
      <c r="O14" s="23"/>
      <c r="P14" s="41" t="s">
        <v>39</v>
      </c>
    </row>
    <row r="15" s="6" customFormat="1" ht="114" customHeight="1" spans="1:16">
      <c r="A15" s="23">
        <v>6</v>
      </c>
      <c r="B15" s="30" t="s">
        <v>61</v>
      </c>
      <c r="C15" s="30" t="s">
        <v>62</v>
      </c>
      <c r="D15" s="23" t="s">
        <v>63</v>
      </c>
      <c r="E15" s="23" t="s">
        <v>64</v>
      </c>
      <c r="F15" s="23" t="s">
        <v>29</v>
      </c>
      <c r="G15" s="23">
        <v>85</v>
      </c>
      <c r="H15" s="23">
        <v>85</v>
      </c>
      <c r="I15" s="23">
        <v>85</v>
      </c>
      <c r="J15" s="23">
        <v>676</v>
      </c>
      <c r="K15" s="23">
        <v>86</v>
      </c>
      <c r="L15" s="30" t="s">
        <v>65</v>
      </c>
      <c r="M15" s="30" t="s">
        <v>30</v>
      </c>
      <c r="N15" s="49" t="s">
        <v>66</v>
      </c>
      <c r="O15" s="50"/>
      <c r="P15" s="51"/>
    </row>
    <row r="16" s="5" customFormat="1" ht="217" customHeight="1" spans="1:16">
      <c r="A16" s="23">
        <v>7</v>
      </c>
      <c r="B16" s="30" t="s">
        <v>67</v>
      </c>
      <c r="C16" s="30" t="s">
        <v>68</v>
      </c>
      <c r="D16" s="30" t="s">
        <v>69</v>
      </c>
      <c r="E16" s="23" t="s">
        <v>70</v>
      </c>
      <c r="F16" s="23" t="s">
        <v>35</v>
      </c>
      <c r="G16" s="31">
        <v>570</v>
      </c>
      <c r="H16" s="31">
        <v>570</v>
      </c>
      <c r="I16" s="31">
        <v>570</v>
      </c>
      <c r="J16" s="31">
        <v>3920</v>
      </c>
      <c r="K16" s="31">
        <v>2085</v>
      </c>
      <c r="L16" s="30" t="s">
        <v>71</v>
      </c>
      <c r="M16" s="30" t="s">
        <v>72</v>
      </c>
      <c r="N16" s="43" t="s">
        <v>53</v>
      </c>
      <c r="O16" s="42"/>
      <c r="P16" s="41" t="s">
        <v>39</v>
      </c>
    </row>
    <row r="17" s="5" customFormat="1" ht="46" customHeight="1" spans="1:16">
      <c r="A17" s="23" t="s">
        <v>73</v>
      </c>
      <c r="B17" s="24" t="s">
        <v>74</v>
      </c>
      <c r="C17" s="25"/>
      <c r="D17" s="24"/>
      <c r="E17" s="24"/>
      <c r="F17" s="24"/>
      <c r="G17" s="26">
        <f t="shared" ref="G17:K17" si="3">SUM(G18:G21)</f>
        <v>850</v>
      </c>
      <c r="H17" s="26">
        <f t="shared" si="3"/>
        <v>850</v>
      </c>
      <c r="I17" s="26">
        <f t="shared" si="3"/>
        <v>850</v>
      </c>
      <c r="J17" s="26">
        <f t="shared" si="3"/>
        <v>820</v>
      </c>
      <c r="K17" s="26">
        <f t="shared" si="3"/>
        <v>160</v>
      </c>
      <c r="L17" s="25"/>
      <c r="M17" s="25"/>
      <c r="N17" s="25"/>
      <c r="O17" s="24"/>
      <c r="P17" s="46"/>
    </row>
    <row r="18" s="7" customFormat="1" ht="104" customHeight="1" spans="1:16">
      <c r="A18" s="28">
        <v>8</v>
      </c>
      <c r="B18" s="27" t="s">
        <v>75</v>
      </c>
      <c r="C18" s="27" t="s">
        <v>76</v>
      </c>
      <c r="D18" s="28" t="s">
        <v>27</v>
      </c>
      <c r="E18" s="28" t="s">
        <v>77</v>
      </c>
      <c r="F18" s="28" t="s">
        <v>77</v>
      </c>
      <c r="G18" s="32">
        <v>600</v>
      </c>
      <c r="H18" s="32">
        <v>600</v>
      </c>
      <c r="I18" s="32">
        <v>600</v>
      </c>
      <c r="J18" s="32">
        <v>100</v>
      </c>
      <c r="K18" s="32">
        <v>10</v>
      </c>
      <c r="L18" s="30" t="s">
        <v>78</v>
      </c>
      <c r="M18" s="30" t="s">
        <v>79</v>
      </c>
      <c r="N18" s="48" t="s">
        <v>80</v>
      </c>
      <c r="O18" s="52"/>
      <c r="P18" s="53"/>
    </row>
    <row r="19" s="5" customFormat="1" ht="133" customHeight="1" spans="1:16">
      <c r="A19" s="23">
        <v>9</v>
      </c>
      <c r="B19" s="27" t="s">
        <v>81</v>
      </c>
      <c r="C19" s="27" t="s">
        <v>82</v>
      </c>
      <c r="D19" s="23" t="s">
        <v>27</v>
      </c>
      <c r="E19" s="23" t="s">
        <v>83</v>
      </c>
      <c r="F19" s="23" t="s">
        <v>84</v>
      </c>
      <c r="G19" s="31">
        <v>70</v>
      </c>
      <c r="H19" s="31">
        <v>70</v>
      </c>
      <c r="I19" s="31">
        <v>70</v>
      </c>
      <c r="J19" s="31"/>
      <c r="K19" s="31"/>
      <c r="L19" s="30" t="s">
        <v>85</v>
      </c>
      <c r="M19" s="54"/>
      <c r="N19" s="48" t="s">
        <v>86</v>
      </c>
      <c r="O19" s="24"/>
      <c r="P19" s="46"/>
    </row>
    <row r="20" s="5" customFormat="1" ht="154" customHeight="1" spans="1:16">
      <c r="A20" s="23">
        <v>10</v>
      </c>
      <c r="B20" s="23" t="s">
        <v>87</v>
      </c>
      <c r="C20" s="27" t="s">
        <v>88</v>
      </c>
      <c r="D20" s="23" t="s">
        <v>27</v>
      </c>
      <c r="E20" s="23" t="s">
        <v>89</v>
      </c>
      <c r="F20" s="23" t="s">
        <v>35</v>
      </c>
      <c r="G20" s="31">
        <v>40</v>
      </c>
      <c r="H20" s="31">
        <v>40</v>
      </c>
      <c r="I20" s="31">
        <v>40</v>
      </c>
      <c r="J20" s="31"/>
      <c r="K20" s="31"/>
      <c r="L20" s="30"/>
      <c r="M20" s="30" t="s">
        <v>90</v>
      </c>
      <c r="N20" s="48" t="s">
        <v>86</v>
      </c>
      <c r="O20" s="24"/>
      <c r="P20" s="46"/>
    </row>
    <row r="21" s="3" customFormat="1" ht="156" customHeight="1" spans="1:16">
      <c r="A21" s="28">
        <v>11</v>
      </c>
      <c r="B21" s="23" t="s">
        <v>91</v>
      </c>
      <c r="C21" s="27" t="s">
        <v>92</v>
      </c>
      <c r="D21" s="23" t="s">
        <v>27</v>
      </c>
      <c r="E21" s="23" t="s">
        <v>93</v>
      </c>
      <c r="F21" s="23" t="s">
        <v>43</v>
      </c>
      <c r="G21" s="23">
        <v>140</v>
      </c>
      <c r="H21" s="23">
        <v>140</v>
      </c>
      <c r="I21" s="23">
        <v>140</v>
      </c>
      <c r="J21" s="23">
        <v>720</v>
      </c>
      <c r="K21" s="23">
        <v>150</v>
      </c>
      <c r="L21" s="44" t="s">
        <v>94</v>
      </c>
      <c r="M21" s="30" t="s">
        <v>95</v>
      </c>
      <c r="N21" s="48" t="s">
        <v>96</v>
      </c>
      <c r="O21" s="23"/>
      <c r="P21" s="41"/>
    </row>
    <row r="22" s="5" customFormat="1" ht="43" customHeight="1" spans="1:16">
      <c r="A22" s="23" t="s">
        <v>97</v>
      </c>
      <c r="B22" s="24" t="s">
        <v>98</v>
      </c>
      <c r="C22" s="25"/>
      <c r="D22" s="24"/>
      <c r="E22" s="24"/>
      <c r="F22" s="24"/>
      <c r="G22" s="33">
        <f>SUM(G23:G23)</f>
        <v>1885</v>
      </c>
      <c r="H22" s="33">
        <f>SUM(H23:H23)</f>
        <v>1885</v>
      </c>
      <c r="I22" s="33">
        <f>SUM(I23:I23)</f>
        <v>1885</v>
      </c>
      <c r="J22" s="26">
        <f t="shared" ref="G22:K22" si="4">SUBTOTAL(9,J23:J23)</f>
        <v>600</v>
      </c>
      <c r="K22" s="26">
        <f t="shared" si="4"/>
        <v>30</v>
      </c>
      <c r="L22" s="25"/>
      <c r="M22" s="25"/>
      <c r="N22" s="25"/>
      <c r="O22" s="24"/>
      <c r="P22" s="46"/>
    </row>
    <row r="23" s="7" customFormat="1" ht="168" customHeight="1" spans="1:16">
      <c r="A23" s="28">
        <v>12</v>
      </c>
      <c r="B23" s="28" t="s">
        <v>99</v>
      </c>
      <c r="C23" s="30" t="s">
        <v>100</v>
      </c>
      <c r="D23" s="28" t="s">
        <v>63</v>
      </c>
      <c r="E23" s="28" t="s">
        <v>77</v>
      </c>
      <c r="F23" s="28" t="s">
        <v>101</v>
      </c>
      <c r="G23" s="32">
        <v>1885</v>
      </c>
      <c r="H23" s="32">
        <v>1885</v>
      </c>
      <c r="I23" s="32">
        <v>1885</v>
      </c>
      <c r="J23" s="29">
        <v>600</v>
      </c>
      <c r="K23" s="29">
        <v>30</v>
      </c>
      <c r="L23" s="30" t="s">
        <v>102</v>
      </c>
      <c r="M23" s="30" t="s">
        <v>103</v>
      </c>
      <c r="N23" s="48" t="s">
        <v>86</v>
      </c>
      <c r="O23" s="52"/>
      <c r="P23" s="53"/>
    </row>
    <row r="24" s="5" customFormat="1" ht="51" customHeight="1" spans="1:16">
      <c r="A24" s="23" t="s">
        <v>104</v>
      </c>
      <c r="B24" s="24" t="s">
        <v>105</v>
      </c>
      <c r="C24" s="25"/>
      <c r="D24" s="24"/>
      <c r="E24" s="24"/>
      <c r="F24" s="24"/>
      <c r="G24" s="26">
        <f t="shared" ref="G24:K24" si="5">SUM(G25:G26)</f>
        <v>305</v>
      </c>
      <c r="H24" s="26">
        <f t="shared" si="5"/>
        <v>305</v>
      </c>
      <c r="I24" s="26">
        <f t="shared" si="5"/>
        <v>305</v>
      </c>
      <c r="J24" s="26">
        <f t="shared" si="5"/>
        <v>3520</v>
      </c>
      <c r="K24" s="26">
        <f t="shared" si="5"/>
        <v>710</v>
      </c>
      <c r="L24" s="25"/>
      <c r="M24" s="25"/>
      <c r="N24" s="25"/>
      <c r="O24" s="24"/>
      <c r="P24" s="46"/>
    </row>
    <row r="25" s="8" customFormat="1" ht="154" customHeight="1" spans="1:16">
      <c r="A25" s="28">
        <v>13</v>
      </c>
      <c r="B25" s="28" t="s">
        <v>106</v>
      </c>
      <c r="C25" s="27" t="s">
        <v>107</v>
      </c>
      <c r="D25" s="28" t="s">
        <v>27</v>
      </c>
      <c r="E25" s="28" t="s">
        <v>108</v>
      </c>
      <c r="F25" s="28" t="s">
        <v>109</v>
      </c>
      <c r="G25" s="32">
        <v>230</v>
      </c>
      <c r="H25" s="32">
        <v>230</v>
      </c>
      <c r="I25" s="32">
        <v>230</v>
      </c>
      <c r="J25" s="29">
        <v>3280</v>
      </c>
      <c r="K25" s="29">
        <v>560</v>
      </c>
      <c r="L25" s="30" t="s">
        <v>110</v>
      </c>
      <c r="M25" s="55"/>
      <c r="N25" s="48" t="s">
        <v>80</v>
      </c>
      <c r="O25" s="52"/>
      <c r="P25" s="56"/>
    </row>
    <row r="26" s="3" customFormat="1" ht="112" customHeight="1" spans="1:16">
      <c r="A26" s="23">
        <v>14</v>
      </c>
      <c r="B26" s="23" t="s">
        <v>111</v>
      </c>
      <c r="C26" s="27" t="s">
        <v>112</v>
      </c>
      <c r="D26" s="23" t="s">
        <v>27</v>
      </c>
      <c r="E26" s="23" t="s">
        <v>113</v>
      </c>
      <c r="F26" s="23" t="s">
        <v>84</v>
      </c>
      <c r="G26" s="29">
        <v>75</v>
      </c>
      <c r="H26" s="29">
        <v>75</v>
      </c>
      <c r="I26" s="29">
        <v>75</v>
      </c>
      <c r="J26" s="29">
        <v>240</v>
      </c>
      <c r="K26" s="29">
        <v>150</v>
      </c>
      <c r="L26" s="30" t="s">
        <v>114</v>
      </c>
      <c r="M26" s="30" t="s">
        <v>115</v>
      </c>
      <c r="N26" s="48" t="s">
        <v>80</v>
      </c>
      <c r="O26" s="23"/>
      <c r="P26" s="41"/>
    </row>
    <row r="27" s="5" customFormat="1" ht="43" customHeight="1" spans="1:16">
      <c r="A27" s="23" t="s">
        <v>116</v>
      </c>
      <c r="B27" s="24" t="s">
        <v>117</v>
      </c>
      <c r="C27" s="25"/>
      <c r="D27" s="24"/>
      <c r="E27" s="24"/>
      <c r="F27" s="24"/>
      <c r="G27" s="26">
        <f t="shared" ref="G27:K27" si="6">SUM(G28:G29)</f>
        <v>436</v>
      </c>
      <c r="H27" s="26">
        <f t="shared" si="6"/>
        <v>436</v>
      </c>
      <c r="I27" s="26">
        <f t="shared" si="6"/>
        <v>436</v>
      </c>
      <c r="J27" s="26">
        <f t="shared" si="6"/>
        <v>1040</v>
      </c>
      <c r="K27" s="26">
        <f t="shared" si="6"/>
        <v>580</v>
      </c>
      <c r="L27" s="25"/>
      <c r="M27" s="25"/>
      <c r="N27" s="25"/>
      <c r="O27" s="42">
        <f>G27/G6</f>
        <v>0.060979020979021</v>
      </c>
      <c r="P27" s="46"/>
    </row>
    <row r="28" s="8" customFormat="1" ht="409" customHeight="1" spans="1:16">
      <c r="A28" s="28">
        <v>15</v>
      </c>
      <c r="B28" s="28" t="s">
        <v>118</v>
      </c>
      <c r="C28" s="27" t="s">
        <v>119</v>
      </c>
      <c r="D28" s="28" t="s">
        <v>27</v>
      </c>
      <c r="E28" s="28" t="s">
        <v>108</v>
      </c>
      <c r="F28" s="28" t="s">
        <v>120</v>
      </c>
      <c r="G28" s="32">
        <v>316</v>
      </c>
      <c r="H28" s="32">
        <v>316</v>
      </c>
      <c r="I28" s="32">
        <v>316</v>
      </c>
      <c r="J28" s="29">
        <v>800</v>
      </c>
      <c r="K28" s="29">
        <v>480</v>
      </c>
      <c r="L28" s="30" t="s">
        <v>121</v>
      </c>
      <c r="M28" s="55"/>
      <c r="N28" s="48" t="s">
        <v>86</v>
      </c>
      <c r="O28" s="52"/>
      <c r="P28" s="56"/>
    </row>
    <row r="29" s="8" customFormat="1" ht="98" customHeight="1" spans="1:16">
      <c r="A29" s="28">
        <v>16</v>
      </c>
      <c r="B29" s="34" t="s">
        <v>122</v>
      </c>
      <c r="C29" s="27" t="s">
        <v>123</v>
      </c>
      <c r="D29" s="23" t="s">
        <v>27</v>
      </c>
      <c r="E29" s="35" t="s">
        <v>108</v>
      </c>
      <c r="F29" s="35" t="s">
        <v>84</v>
      </c>
      <c r="G29" s="29">
        <v>120</v>
      </c>
      <c r="H29" s="29">
        <v>120</v>
      </c>
      <c r="I29" s="29">
        <v>120</v>
      </c>
      <c r="J29" s="29">
        <v>240</v>
      </c>
      <c r="K29" s="29">
        <v>100</v>
      </c>
      <c r="L29" s="30" t="s">
        <v>124</v>
      </c>
      <c r="M29" s="30" t="s">
        <v>125</v>
      </c>
      <c r="N29" s="48" t="s">
        <v>86</v>
      </c>
      <c r="O29" s="52"/>
      <c r="P29" s="56"/>
    </row>
    <row r="30" s="5" customFormat="1" ht="46" customHeight="1" spans="1:16">
      <c r="A30" s="23" t="s">
        <v>126</v>
      </c>
      <c r="B30" s="24" t="s">
        <v>127</v>
      </c>
      <c r="C30" s="25"/>
      <c r="D30" s="23"/>
      <c r="E30" s="24"/>
      <c r="F30" s="24"/>
      <c r="G30" s="26">
        <f>SUM(G31:G32)</f>
        <v>120</v>
      </c>
      <c r="H30" s="26">
        <f>SUM(H31:H32)</f>
        <v>120</v>
      </c>
      <c r="I30" s="26">
        <f>SUM(I31:I32)</f>
        <v>120</v>
      </c>
      <c r="J30" s="26">
        <f>SUM(J31:J32)</f>
        <v>1540</v>
      </c>
      <c r="K30" s="26">
        <f>SUM(K31:K32)</f>
        <v>0</v>
      </c>
      <c r="L30" s="25"/>
      <c r="M30" s="25"/>
      <c r="N30" s="25"/>
      <c r="O30" s="42">
        <f>G30/G6</f>
        <v>0.0167832167832168</v>
      </c>
      <c r="P30" s="46"/>
    </row>
    <row r="31" s="8" customFormat="1" ht="138" customHeight="1" spans="1:16">
      <c r="A31" s="28">
        <v>17</v>
      </c>
      <c r="B31" s="28" t="s">
        <v>128</v>
      </c>
      <c r="C31" s="27" t="s">
        <v>129</v>
      </c>
      <c r="D31" s="28" t="s">
        <v>27</v>
      </c>
      <c r="E31" s="28" t="s">
        <v>130</v>
      </c>
      <c r="F31" s="28" t="s">
        <v>131</v>
      </c>
      <c r="G31" s="32">
        <v>90</v>
      </c>
      <c r="H31" s="32">
        <v>90</v>
      </c>
      <c r="I31" s="32">
        <v>90</v>
      </c>
      <c r="J31" s="32">
        <v>1500</v>
      </c>
      <c r="K31" s="57"/>
      <c r="L31" s="30" t="s">
        <v>132</v>
      </c>
      <c r="M31" s="55"/>
      <c r="N31" s="48" t="s">
        <v>86</v>
      </c>
      <c r="O31" s="52"/>
      <c r="P31" s="56"/>
    </row>
    <row r="32" s="8" customFormat="1" ht="146" customHeight="1" spans="1:16">
      <c r="A32" s="28">
        <v>18</v>
      </c>
      <c r="B32" s="28" t="s">
        <v>133</v>
      </c>
      <c r="C32" s="27" t="s">
        <v>134</v>
      </c>
      <c r="D32" s="28" t="s">
        <v>27</v>
      </c>
      <c r="E32" s="28" t="s">
        <v>130</v>
      </c>
      <c r="F32" s="28" t="s">
        <v>135</v>
      </c>
      <c r="G32" s="32">
        <v>30</v>
      </c>
      <c r="H32" s="32">
        <v>30</v>
      </c>
      <c r="I32" s="32">
        <v>30</v>
      </c>
      <c r="J32" s="32">
        <v>40</v>
      </c>
      <c r="K32" s="57"/>
      <c r="L32" s="30" t="s">
        <v>136</v>
      </c>
      <c r="M32" s="30" t="s">
        <v>137</v>
      </c>
      <c r="N32" s="48" t="s">
        <v>96</v>
      </c>
      <c r="O32" s="52"/>
      <c r="P32" s="56"/>
    </row>
    <row r="33" s="5" customFormat="1" ht="46" customHeight="1" spans="1:16">
      <c r="A33" s="23" t="s">
        <v>138</v>
      </c>
      <c r="B33" s="24" t="s">
        <v>139</v>
      </c>
      <c r="C33" s="25"/>
      <c r="D33" s="24"/>
      <c r="E33" s="24"/>
      <c r="F33" s="24"/>
      <c r="G33" s="26">
        <f t="shared" ref="G33:K33" si="7">SUM(G34+G41)</f>
        <v>1230</v>
      </c>
      <c r="H33" s="26">
        <f t="shared" si="7"/>
        <v>1230</v>
      </c>
      <c r="I33" s="26">
        <f t="shared" si="7"/>
        <v>1230</v>
      </c>
      <c r="J33" s="26">
        <f t="shared" si="7"/>
        <v>20420</v>
      </c>
      <c r="K33" s="26">
        <f t="shared" si="7"/>
        <v>230</v>
      </c>
      <c r="L33" s="25"/>
      <c r="M33" s="25"/>
      <c r="N33" s="25"/>
      <c r="O33" s="42">
        <f>G33/G6</f>
        <v>0.172027972027972</v>
      </c>
      <c r="P33" s="46"/>
    </row>
    <row r="34" s="5" customFormat="1" ht="46" customHeight="1" spans="1:16">
      <c r="A34" s="23" t="s">
        <v>23</v>
      </c>
      <c r="B34" s="36" t="s">
        <v>140</v>
      </c>
      <c r="C34" s="37"/>
      <c r="D34" s="24"/>
      <c r="E34" s="24"/>
      <c r="F34" s="24"/>
      <c r="G34" s="26">
        <f t="shared" ref="G34:K34" si="8">SUM(G35:G40)</f>
        <v>1080</v>
      </c>
      <c r="H34" s="26">
        <f t="shared" si="8"/>
        <v>1080</v>
      </c>
      <c r="I34" s="26">
        <f t="shared" si="8"/>
        <v>1080</v>
      </c>
      <c r="J34" s="26">
        <f t="shared" si="8"/>
        <v>13420</v>
      </c>
      <c r="K34" s="26">
        <f t="shared" si="8"/>
        <v>230</v>
      </c>
      <c r="L34" s="25"/>
      <c r="M34" s="25"/>
      <c r="N34" s="25"/>
      <c r="O34" s="42">
        <f>G34/G6</f>
        <v>0.151048951048951</v>
      </c>
      <c r="P34" s="46"/>
    </row>
    <row r="35" s="9" customFormat="1" ht="137" customHeight="1" spans="1:16">
      <c r="A35" s="28">
        <v>19</v>
      </c>
      <c r="B35" s="23" t="s">
        <v>141</v>
      </c>
      <c r="C35" s="30" t="s">
        <v>142</v>
      </c>
      <c r="D35" s="28" t="s">
        <v>27</v>
      </c>
      <c r="E35" s="28" t="s">
        <v>143</v>
      </c>
      <c r="F35" s="28" t="s">
        <v>144</v>
      </c>
      <c r="G35" s="32">
        <v>260</v>
      </c>
      <c r="H35" s="32">
        <v>260</v>
      </c>
      <c r="I35" s="32">
        <v>260</v>
      </c>
      <c r="J35" s="58">
        <v>360</v>
      </c>
      <c r="K35" s="58">
        <v>200</v>
      </c>
      <c r="L35" s="30" t="s">
        <v>145</v>
      </c>
      <c r="M35" s="55"/>
      <c r="N35" s="48" t="s">
        <v>146</v>
      </c>
      <c r="O35" s="52"/>
      <c r="P35" s="59"/>
    </row>
    <row r="36" s="5" customFormat="1" ht="106" customHeight="1" spans="1:16">
      <c r="A36" s="28">
        <v>20</v>
      </c>
      <c r="B36" s="23" t="s">
        <v>147</v>
      </c>
      <c r="C36" s="30" t="s">
        <v>148</v>
      </c>
      <c r="D36" s="23" t="s">
        <v>27</v>
      </c>
      <c r="E36" s="28" t="s">
        <v>143</v>
      </c>
      <c r="F36" s="23" t="s">
        <v>144</v>
      </c>
      <c r="G36" s="23">
        <v>120</v>
      </c>
      <c r="H36" s="23">
        <v>120</v>
      </c>
      <c r="I36" s="60">
        <v>120</v>
      </c>
      <c r="J36" s="29">
        <v>1500</v>
      </c>
      <c r="K36" s="29"/>
      <c r="L36" s="30" t="s">
        <v>149</v>
      </c>
      <c r="M36" s="30"/>
      <c r="N36" s="48" t="s">
        <v>150</v>
      </c>
      <c r="O36" s="26"/>
      <c r="P36" s="46"/>
    </row>
    <row r="37" s="10" customFormat="1" ht="108" customHeight="1" spans="1:16">
      <c r="A37" s="28">
        <v>21</v>
      </c>
      <c r="B37" s="28" t="s">
        <v>151</v>
      </c>
      <c r="C37" s="27" t="s">
        <v>152</v>
      </c>
      <c r="D37" s="23" t="s">
        <v>27</v>
      </c>
      <c r="E37" s="28" t="s">
        <v>143</v>
      </c>
      <c r="F37" s="28" t="s">
        <v>144</v>
      </c>
      <c r="G37" s="32">
        <v>60</v>
      </c>
      <c r="H37" s="32">
        <v>60</v>
      </c>
      <c r="I37" s="32">
        <v>60</v>
      </c>
      <c r="J37" s="32">
        <v>60</v>
      </c>
      <c r="K37" s="32">
        <v>30</v>
      </c>
      <c r="L37" s="30" t="s">
        <v>153</v>
      </c>
      <c r="M37" s="61"/>
      <c r="N37" s="48" t="s">
        <v>154</v>
      </c>
      <c r="O37" s="62"/>
      <c r="P37" s="63"/>
    </row>
    <row r="38" s="3" customFormat="1" ht="121" customHeight="1" spans="1:16">
      <c r="A38" s="28">
        <v>22</v>
      </c>
      <c r="B38" s="23" t="s">
        <v>155</v>
      </c>
      <c r="C38" s="30" t="s">
        <v>156</v>
      </c>
      <c r="D38" s="23" t="s">
        <v>27</v>
      </c>
      <c r="E38" s="23" t="s">
        <v>157</v>
      </c>
      <c r="F38" s="23" t="s">
        <v>144</v>
      </c>
      <c r="G38" s="32">
        <v>113</v>
      </c>
      <c r="H38" s="32">
        <v>113</v>
      </c>
      <c r="I38" s="32">
        <v>113</v>
      </c>
      <c r="J38" s="32">
        <v>4500</v>
      </c>
      <c r="K38" s="26"/>
      <c r="L38" s="30" t="s">
        <v>158</v>
      </c>
      <c r="M38" s="64"/>
      <c r="N38" s="48" t="s">
        <v>146</v>
      </c>
      <c r="O38" s="42"/>
      <c r="P38" s="41"/>
    </row>
    <row r="39" s="3" customFormat="1" ht="230" customHeight="1" spans="1:16">
      <c r="A39" s="28">
        <v>23</v>
      </c>
      <c r="B39" s="23" t="s">
        <v>159</v>
      </c>
      <c r="C39" s="27" t="s">
        <v>160</v>
      </c>
      <c r="D39" s="23" t="s">
        <v>27</v>
      </c>
      <c r="E39" s="23" t="s">
        <v>161</v>
      </c>
      <c r="F39" s="23" t="s">
        <v>162</v>
      </c>
      <c r="G39" s="32">
        <v>300</v>
      </c>
      <c r="H39" s="32">
        <v>300</v>
      </c>
      <c r="I39" s="32">
        <v>300</v>
      </c>
      <c r="J39" s="32">
        <v>5000</v>
      </c>
      <c r="K39" s="29"/>
      <c r="L39" s="30" t="s">
        <v>163</v>
      </c>
      <c r="M39" s="65"/>
      <c r="N39" s="66" t="s">
        <v>164</v>
      </c>
      <c r="O39" s="66"/>
      <c r="P39" s="41"/>
    </row>
    <row r="40" s="3" customFormat="1" ht="116" customHeight="1" spans="1:16">
      <c r="A40" s="28">
        <v>24</v>
      </c>
      <c r="B40" s="23" t="s">
        <v>165</v>
      </c>
      <c r="C40" s="27" t="s">
        <v>166</v>
      </c>
      <c r="D40" s="23" t="s">
        <v>27</v>
      </c>
      <c r="E40" s="23" t="s">
        <v>167</v>
      </c>
      <c r="F40" s="23" t="s">
        <v>144</v>
      </c>
      <c r="G40" s="32">
        <v>227</v>
      </c>
      <c r="H40" s="32">
        <v>227</v>
      </c>
      <c r="I40" s="32">
        <v>227</v>
      </c>
      <c r="J40" s="32">
        <v>2000</v>
      </c>
      <c r="K40" s="67"/>
      <c r="L40" s="30" t="s">
        <v>168</v>
      </c>
      <c r="M40" s="64"/>
      <c r="N40" s="48" t="s">
        <v>146</v>
      </c>
      <c r="O40" s="42"/>
      <c r="P40" s="41"/>
    </row>
    <row r="41" s="3" customFormat="1" ht="46" customHeight="1" spans="1:16">
      <c r="A41" s="28" t="s">
        <v>44</v>
      </c>
      <c r="B41" s="24" t="s">
        <v>169</v>
      </c>
      <c r="C41" s="25"/>
      <c r="D41" s="24"/>
      <c r="E41" s="23"/>
      <c r="F41" s="23"/>
      <c r="G41" s="32">
        <f>SUM(G42:G42)</f>
        <v>150</v>
      </c>
      <c r="H41" s="32">
        <f>SUM(H42:H42)</f>
        <v>150</v>
      </c>
      <c r="I41" s="32">
        <f>SUM(I42:I42)</f>
        <v>150</v>
      </c>
      <c r="J41" s="32">
        <f>SUM(J42:J42)</f>
        <v>7000</v>
      </c>
      <c r="K41" s="26"/>
      <c r="L41" s="30"/>
      <c r="M41" s="64"/>
      <c r="N41" s="48"/>
      <c r="O41" s="42"/>
      <c r="P41" s="41"/>
    </row>
    <row r="42" s="5" customFormat="1" ht="170" customHeight="1" spans="1:16">
      <c r="A42" s="28">
        <v>25</v>
      </c>
      <c r="B42" s="23" t="s">
        <v>170</v>
      </c>
      <c r="C42" s="30" t="s">
        <v>171</v>
      </c>
      <c r="D42" s="23" t="s">
        <v>27</v>
      </c>
      <c r="E42" s="23" t="s">
        <v>172</v>
      </c>
      <c r="F42" s="23" t="s">
        <v>173</v>
      </c>
      <c r="G42" s="23">
        <v>150</v>
      </c>
      <c r="H42" s="23">
        <v>150</v>
      </c>
      <c r="I42" s="60">
        <v>150</v>
      </c>
      <c r="J42" s="29">
        <v>7000</v>
      </c>
      <c r="K42" s="29"/>
      <c r="L42" s="30" t="s">
        <v>174</v>
      </c>
      <c r="M42" s="30"/>
      <c r="N42" s="48" t="s">
        <v>175</v>
      </c>
      <c r="O42" s="26"/>
      <c r="P42" s="46"/>
    </row>
    <row r="43" s="5" customFormat="1" ht="46" customHeight="1" spans="1:16">
      <c r="A43" s="23" t="s">
        <v>176</v>
      </c>
      <c r="B43" s="24" t="s">
        <v>177</v>
      </c>
      <c r="C43" s="25"/>
      <c r="D43" s="24"/>
      <c r="E43" s="24"/>
      <c r="F43" s="24"/>
      <c r="G43" s="26">
        <f t="shared" ref="G43:K43" si="9">SUM(G44)</f>
        <v>320</v>
      </c>
      <c r="H43" s="26">
        <f t="shared" si="9"/>
        <v>320</v>
      </c>
      <c r="I43" s="26">
        <f t="shared" si="9"/>
        <v>320</v>
      </c>
      <c r="J43" s="26">
        <f t="shared" si="9"/>
        <v>3177</v>
      </c>
      <c r="K43" s="26">
        <f t="shared" si="9"/>
        <v>254</v>
      </c>
      <c r="L43" s="25"/>
      <c r="M43" s="25"/>
      <c r="N43" s="25"/>
      <c r="O43" s="42">
        <f>G43/G6</f>
        <v>0.0447552447552448</v>
      </c>
      <c r="P43" s="46"/>
    </row>
    <row r="44" s="3" customFormat="1" ht="132" customHeight="1" spans="1:16">
      <c r="A44" s="23">
        <v>26</v>
      </c>
      <c r="B44" s="23" t="s">
        <v>178</v>
      </c>
      <c r="C44" s="30" t="s">
        <v>179</v>
      </c>
      <c r="D44" s="23" t="s">
        <v>27</v>
      </c>
      <c r="E44" s="23" t="s">
        <v>180</v>
      </c>
      <c r="F44" s="23" t="s">
        <v>181</v>
      </c>
      <c r="G44" s="29">
        <v>320</v>
      </c>
      <c r="H44" s="29">
        <v>320</v>
      </c>
      <c r="I44" s="29">
        <v>320</v>
      </c>
      <c r="J44" s="29">
        <v>3177</v>
      </c>
      <c r="K44" s="29">
        <v>254</v>
      </c>
      <c r="L44" s="30" t="s">
        <v>182</v>
      </c>
      <c r="M44" s="30"/>
      <c r="N44" s="48" t="s">
        <v>175</v>
      </c>
      <c r="O44" s="44"/>
      <c r="P44" s="41"/>
    </row>
    <row r="45" ht="241" customHeight="1" spans="3:3">
      <c r="C45" s="38"/>
    </row>
  </sheetData>
  <mergeCells count="30">
    <mergeCell ref="A2:P2"/>
    <mergeCell ref="A3:P3"/>
    <mergeCell ref="J4:K4"/>
    <mergeCell ref="B6:C6"/>
    <mergeCell ref="B7:C7"/>
    <mergeCell ref="B8:C8"/>
    <mergeCell ref="B12:C12"/>
    <mergeCell ref="B17:C17"/>
    <mergeCell ref="B22:C22"/>
    <mergeCell ref="B24:C24"/>
    <mergeCell ref="B27:C27"/>
    <mergeCell ref="B30:C30"/>
    <mergeCell ref="B33:C33"/>
    <mergeCell ref="B34:C34"/>
    <mergeCell ref="B41:C41"/>
    <mergeCell ref="B43:C43"/>
    <mergeCell ref="A4:A5"/>
    <mergeCell ref="B4:B5"/>
    <mergeCell ref="C4:C5"/>
    <mergeCell ref="D4:D5"/>
    <mergeCell ref="E4:E5"/>
    <mergeCell ref="F4:F5"/>
    <mergeCell ref="G4:G5"/>
    <mergeCell ref="H4:H5"/>
    <mergeCell ref="I4:I5"/>
    <mergeCell ref="L4:L5"/>
    <mergeCell ref="M4:M5"/>
    <mergeCell ref="N4:N5"/>
    <mergeCell ref="O4:O5"/>
    <mergeCell ref="P4:P5"/>
  </mergeCells>
  <pageMargins left="0.751388888888889" right="0.751388888888889" top="1" bottom="1" header="0.5" footer="0.5"/>
  <pageSetup paperSize="9" scale="41"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2023闽宁项目预排新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dxl</dc:creator>
  <cp:lastModifiedBy>嘉树</cp:lastModifiedBy>
  <dcterms:created xsi:type="dcterms:W3CDTF">2021-12-07T17:03:00Z</dcterms:created>
  <cp:lastPrinted>2022-05-10T01:15:00Z</cp:lastPrinted>
  <dcterms:modified xsi:type="dcterms:W3CDTF">2023-06-20T02:53:57Z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C2226477640C497BB261B1F7B6A39308_13</vt:lpwstr>
  </property>
  <property fmtid="{D5CDD505-2E9C-101B-9397-08002B2CF9AE}" pid="3" name="KSOProductBuildVer">
    <vt:lpwstr>2052-11.1.0.14309</vt:lpwstr>
  </property>
  <property fmtid="{D5CDD505-2E9C-101B-9397-08002B2CF9AE}" pid="4" name="KSOReadingLayout">
    <vt:bool>true</vt:bool>
  </property>
</Properties>
</file>