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firstSheet="5" activeTab="5"/>
  </bookViews>
  <sheets>
    <sheet name="Sheet2" sheetId="2" state="hidden" r:id="rId1"/>
    <sheet name="20220321" sheetId="3" state="hidden" r:id="rId2"/>
    <sheet name="20220328" sheetId="5" state="hidden" r:id="rId3"/>
    <sheet name="20220405" sheetId="6" state="hidden" r:id="rId4"/>
    <sheet name="20220419" sheetId="7" state="hidden" r:id="rId5"/>
    <sheet name="同心县2023闽宁项目计划表" sheetId="9" r:id="rId6"/>
  </sheets>
  <definedNames>
    <definedName name="_xlnm._FilterDatabase" localSheetId="1" hidden="1">'20220321'!$A$3:$U$40</definedName>
    <definedName name="_xlnm._FilterDatabase" localSheetId="2" hidden="1">'20220328'!$A$3:$U$40</definedName>
    <definedName name="_xlnm._FilterDatabase" localSheetId="3" hidden="1">'20220405'!$A$3:$U$46</definedName>
    <definedName name="_xlnm._FilterDatabase" localSheetId="4" hidden="1">'20220419'!$A$4:$M$42</definedName>
    <definedName name="_xlnm._FilterDatabase" localSheetId="0" hidden="1">Sheet2!$A$3:$U$40</definedName>
    <definedName name="_xlnm._FilterDatabase" localSheetId="5" hidden="1">同心县2023闽宁项目计划表!$B$5:$Q$43</definedName>
    <definedName name="_xlnm.Print_Titles" localSheetId="1">'20220321'!$1:$3</definedName>
    <definedName name="_xlnm.Print_Titles" localSheetId="2">'20220328'!$1:$3</definedName>
    <definedName name="_xlnm.Print_Titles" localSheetId="3">'20220405'!$1:$3</definedName>
    <definedName name="_xlnm.Print_Titles" localSheetId="4">'20220419'!$2:$4</definedName>
    <definedName name="_xlnm.Print_Titles" localSheetId="0">Sheet2!$1:$3</definedName>
    <definedName name="_xlnm.Print_Titles" localSheetId="5">同心县2023闽宁项目计划表!$1:$5</definedName>
  </definedNames>
  <calcPr calcId="125725"/>
</workbook>
</file>

<file path=xl/calcChain.xml><?xml version="1.0" encoding="utf-8"?>
<calcChain xmlns="http://schemas.openxmlformats.org/spreadsheetml/2006/main">
  <c r="L42" i="9"/>
  <c r="K42"/>
  <c r="J42"/>
  <c r="I42"/>
  <c r="H42"/>
  <c r="K40"/>
  <c r="K32" s="1"/>
  <c r="J40"/>
  <c r="I40"/>
  <c r="H40"/>
  <c r="L33"/>
  <c r="L32" s="1"/>
  <c r="K33"/>
  <c r="J33"/>
  <c r="I33"/>
  <c r="H33"/>
  <c r="H32" s="1"/>
  <c r="J32"/>
  <c r="I32"/>
  <c r="L29"/>
  <c r="K29"/>
  <c r="J29"/>
  <c r="I29"/>
  <c r="H29"/>
  <c r="L26"/>
  <c r="K26"/>
  <c r="J26"/>
  <c r="I26"/>
  <c r="H26"/>
  <c r="L23"/>
  <c r="K23"/>
  <c r="J23"/>
  <c r="I23"/>
  <c r="H23"/>
  <c r="L21"/>
  <c r="K21"/>
  <c r="J21"/>
  <c r="I21"/>
  <c r="H21"/>
  <c r="L16"/>
  <c r="K16"/>
  <c r="J16"/>
  <c r="I16"/>
  <c r="H16"/>
  <c r="L11"/>
  <c r="K11"/>
  <c r="K6" s="1"/>
  <c r="J11"/>
  <c r="I11"/>
  <c r="H11"/>
  <c r="L7"/>
  <c r="L6" s="1"/>
  <c r="K7"/>
  <c r="J7"/>
  <c r="I7"/>
  <c r="H7"/>
  <c r="H6" s="1"/>
  <c r="I6"/>
  <c r="I5" s="1"/>
  <c r="M41" i="7"/>
  <c r="K41"/>
  <c r="J41"/>
  <c r="I41"/>
  <c r="H41"/>
  <c r="G41"/>
  <c r="G40"/>
  <c r="M39"/>
  <c r="K39"/>
  <c r="J39"/>
  <c r="I39"/>
  <c r="H39"/>
  <c r="G39"/>
  <c r="M37"/>
  <c r="K37"/>
  <c r="J37"/>
  <c r="I37"/>
  <c r="H37"/>
  <c r="G37"/>
  <c r="M32"/>
  <c r="K32"/>
  <c r="J32"/>
  <c r="I32"/>
  <c r="H32"/>
  <c r="G32"/>
  <c r="M29"/>
  <c r="K29"/>
  <c r="J29"/>
  <c r="I29"/>
  <c r="H29"/>
  <c r="G29"/>
  <c r="M24"/>
  <c r="K24"/>
  <c r="J24"/>
  <c r="I24"/>
  <c r="H24"/>
  <c r="G24"/>
  <c r="K21"/>
  <c r="J21"/>
  <c r="I21"/>
  <c r="H21"/>
  <c r="G21"/>
  <c r="K19"/>
  <c r="J19"/>
  <c r="I19"/>
  <c r="H19"/>
  <c r="G19"/>
  <c r="K17"/>
  <c r="J17"/>
  <c r="I17"/>
  <c r="H17"/>
  <c r="G17"/>
  <c r="H14"/>
  <c r="H12"/>
  <c r="I11"/>
  <c r="H11"/>
  <c r="I10"/>
  <c r="I9"/>
  <c r="K7"/>
  <c r="J7"/>
  <c r="I7"/>
  <c r="H7"/>
  <c r="G7"/>
  <c r="M6"/>
  <c r="K6"/>
  <c r="J6"/>
  <c r="I6"/>
  <c r="H6"/>
  <c r="G6"/>
  <c r="K5"/>
  <c r="J5"/>
  <c r="I5"/>
  <c r="H5"/>
  <c r="G5"/>
  <c r="S39" i="6"/>
  <c r="R39"/>
  <c r="Q39"/>
  <c r="P39"/>
  <c r="O39"/>
  <c r="O37"/>
  <c r="S36"/>
  <c r="R36"/>
  <c r="Q36"/>
  <c r="P36"/>
  <c r="O36"/>
  <c r="S31"/>
  <c r="R31"/>
  <c r="Q31"/>
  <c r="P31"/>
  <c r="O31"/>
  <c r="S28"/>
  <c r="R28"/>
  <c r="Q28"/>
  <c r="P28"/>
  <c r="O28"/>
  <c r="S26"/>
  <c r="R26"/>
  <c r="Q26"/>
  <c r="P26"/>
  <c r="O26"/>
  <c r="S23"/>
  <c r="R23"/>
  <c r="Q23"/>
  <c r="P23"/>
  <c r="O23"/>
  <c r="S20"/>
  <c r="R20"/>
  <c r="Q20"/>
  <c r="P20"/>
  <c r="O20"/>
  <c r="S18"/>
  <c r="R18"/>
  <c r="Q18"/>
  <c r="P18"/>
  <c r="O18"/>
  <c r="S16"/>
  <c r="R16"/>
  <c r="Q16"/>
  <c r="P16"/>
  <c r="O16"/>
  <c r="P13"/>
  <c r="P11"/>
  <c r="Q10"/>
  <c r="P10"/>
  <c r="Q9"/>
  <c r="Q8"/>
  <c r="Q7"/>
  <c r="P7"/>
  <c r="O7"/>
  <c r="S6"/>
  <c r="R6"/>
  <c r="Q6"/>
  <c r="P6"/>
  <c r="O6"/>
  <c r="S5"/>
  <c r="R5"/>
  <c r="Q5"/>
  <c r="P5"/>
  <c r="O5"/>
  <c r="S4"/>
  <c r="R4"/>
  <c r="Q4"/>
  <c r="P4"/>
  <c r="O4"/>
  <c r="S39" i="5"/>
  <c r="R39"/>
  <c r="Q39"/>
  <c r="P39"/>
  <c r="O39"/>
  <c r="O37"/>
  <c r="S36"/>
  <c r="R36"/>
  <c r="Q36"/>
  <c r="P36"/>
  <c r="O36"/>
  <c r="S34"/>
  <c r="R34"/>
  <c r="Q34"/>
  <c r="P34"/>
  <c r="O34"/>
  <c r="S29"/>
  <c r="R29"/>
  <c r="Q29"/>
  <c r="P29"/>
  <c r="O29"/>
  <c r="S26"/>
  <c r="R26"/>
  <c r="Q26"/>
  <c r="P26"/>
  <c r="O26"/>
  <c r="S25"/>
  <c r="R25"/>
  <c r="Q25"/>
  <c r="P25"/>
  <c r="O25"/>
  <c r="S22"/>
  <c r="R22"/>
  <c r="Q22"/>
  <c r="P22"/>
  <c r="O22"/>
  <c r="S19"/>
  <c r="R19"/>
  <c r="Q19"/>
  <c r="P19"/>
  <c r="O19"/>
  <c r="S17"/>
  <c r="R17"/>
  <c r="Q17"/>
  <c r="P17"/>
  <c r="O17"/>
  <c r="S15"/>
  <c r="R15"/>
  <c r="Q15"/>
  <c r="P15"/>
  <c r="O15"/>
  <c r="P13"/>
  <c r="P11"/>
  <c r="Q10"/>
  <c r="P10"/>
  <c r="Q9"/>
  <c r="Q8"/>
  <c r="Q7"/>
  <c r="P7"/>
  <c r="O7"/>
  <c r="S6"/>
  <c r="R6"/>
  <c r="Q6"/>
  <c r="P6"/>
  <c r="O6"/>
  <c r="S5"/>
  <c r="R5"/>
  <c r="Q5"/>
  <c r="P5"/>
  <c r="O5"/>
  <c r="S4"/>
  <c r="R4"/>
  <c r="Q4"/>
  <c r="P4"/>
  <c r="O4"/>
  <c r="O39" i="3"/>
  <c r="S38"/>
  <c r="R38"/>
  <c r="Q38"/>
  <c r="P38"/>
  <c r="O38"/>
  <c r="O37"/>
  <c r="S36"/>
  <c r="R36"/>
  <c r="Q36"/>
  <c r="P36"/>
  <c r="O36"/>
  <c r="S33"/>
  <c r="R33"/>
  <c r="Q33"/>
  <c r="P33"/>
  <c r="O33"/>
  <c r="S30"/>
  <c r="R30"/>
  <c r="Q30"/>
  <c r="P30"/>
  <c r="O30"/>
  <c r="S24"/>
  <c r="R24"/>
  <c r="Q24"/>
  <c r="P24"/>
  <c r="O24"/>
  <c r="S21"/>
  <c r="R21"/>
  <c r="Q21"/>
  <c r="P21"/>
  <c r="O21"/>
  <c r="S19"/>
  <c r="R19"/>
  <c r="Q19"/>
  <c r="P19"/>
  <c r="O19"/>
  <c r="S17"/>
  <c r="R17"/>
  <c r="Q17"/>
  <c r="P17"/>
  <c r="O17"/>
  <c r="P15"/>
  <c r="P13"/>
  <c r="Q11"/>
  <c r="Q10"/>
  <c r="P10"/>
  <c r="Q9"/>
  <c r="Q8"/>
  <c r="S6"/>
  <c r="R6"/>
  <c r="Q6"/>
  <c r="P6"/>
  <c r="O6"/>
  <c r="S5"/>
  <c r="R5"/>
  <c r="Q5"/>
  <c r="P5"/>
  <c r="O5"/>
  <c r="S4"/>
  <c r="R4"/>
  <c r="Q4"/>
  <c r="P4"/>
  <c r="O4"/>
  <c r="O39" i="2"/>
  <c r="T38"/>
  <c r="S38"/>
  <c r="R38"/>
  <c r="Q38"/>
  <c r="P38"/>
  <c r="O38"/>
  <c r="O37"/>
  <c r="S36"/>
  <c r="R36"/>
  <c r="Q36"/>
  <c r="P36"/>
  <c r="O36"/>
  <c r="S33"/>
  <c r="R33"/>
  <c r="Q33"/>
  <c r="P33"/>
  <c r="O33"/>
  <c r="S30"/>
  <c r="R30"/>
  <c r="Q30"/>
  <c r="P30"/>
  <c r="O30"/>
  <c r="O29"/>
  <c r="O28"/>
  <c r="S24"/>
  <c r="R24"/>
  <c r="Q24"/>
  <c r="P24"/>
  <c r="O24"/>
  <c r="S21"/>
  <c r="R21"/>
  <c r="Q21"/>
  <c r="P21"/>
  <c r="O21"/>
  <c r="S19"/>
  <c r="R19"/>
  <c r="Q19"/>
  <c r="P19"/>
  <c r="O19"/>
  <c r="S17"/>
  <c r="R17"/>
  <c r="Q17"/>
  <c r="P17"/>
  <c r="O17"/>
  <c r="P15"/>
  <c r="P13"/>
  <c r="Q11"/>
  <c r="Q10"/>
  <c r="P10"/>
  <c r="Q9"/>
  <c r="Q8"/>
  <c r="S6"/>
  <c r="R6"/>
  <c r="Q6"/>
  <c r="P6"/>
  <c r="O6"/>
  <c r="T5"/>
  <c r="S5"/>
  <c r="R5"/>
  <c r="Q5"/>
  <c r="P5"/>
  <c r="O5"/>
  <c r="S4"/>
  <c r="R4"/>
  <c r="Q4"/>
  <c r="P4"/>
  <c r="O4"/>
  <c r="P6" i="9" l="1"/>
  <c r="H5"/>
  <c r="P33" s="1"/>
  <c r="K5"/>
  <c r="L5"/>
  <c r="J6"/>
  <c r="J5" s="1"/>
  <c r="P29"/>
  <c r="P26" l="1"/>
  <c r="P32"/>
  <c r="P42"/>
</calcChain>
</file>

<file path=xl/sharedStrings.xml><?xml version="1.0" encoding="utf-8"?>
<sst xmlns="http://schemas.openxmlformats.org/spreadsheetml/2006/main" count="2067" uniqueCount="696">
  <si>
    <t>同心县2022年闽宁协作资金项目计划表</t>
  </si>
  <si>
    <r>
      <rPr>
        <b/>
        <sz val="11"/>
        <rFont val="仿宋"/>
        <charset val="134"/>
      </rPr>
      <t>序号</t>
    </r>
  </si>
  <si>
    <r>
      <rPr>
        <b/>
        <sz val="11"/>
        <rFont val="仿宋"/>
        <charset val="134"/>
      </rPr>
      <t>项目名称</t>
    </r>
  </si>
  <si>
    <t>建设内容及规模</t>
  </si>
  <si>
    <r>
      <rPr>
        <b/>
        <sz val="11"/>
        <rFont val="仿宋"/>
        <charset val="134"/>
      </rPr>
      <t>建设</t>
    </r>
    <r>
      <rPr>
        <b/>
        <sz val="11"/>
        <rFont val="Times New Roman"/>
      </rPr>
      <t xml:space="preserve">
</t>
    </r>
    <r>
      <rPr>
        <b/>
        <sz val="11"/>
        <rFont val="仿宋"/>
        <charset val="134"/>
      </rPr>
      <t>地点</t>
    </r>
  </si>
  <si>
    <r>
      <rPr>
        <b/>
        <sz val="11"/>
        <rFont val="仿宋"/>
        <charset val="134"/>
      </rPr>
      <t>责任</t>
    </r>
    <r>
      <rPr>
        <b/>
        <sz val="11"/>
        <rFont val="Times New Roman"/>
      </rPr>
      <t xml:space="preserve">
</t>
    </r>
    <r>
      <rPr>
        <b/>
        <sz val="11"/>
        <rFont val="仿宋"/>
        <charset val="134"/>
      </rPr>
      <t>单位</t>
    </r>
  </si>
  <si>
    <r>
      <rPr>
        <b/>
        <sz val="11"/>
        <rFont val="仿宋"/>
        <charset val="134"/>
      </rPr>
      <t>经办人及</t>
    </r>
    <r>
      <rPr>
        <b/>
        <sz val="11"/>
        <rFont val="Times New Roman"/>
      </rPr>
      <t xml:space="preserve">
</t>
    </r>
    <r>
      <rPr>
        <b/>
        <sz val="11"/>
        <rFont val="仿宋"/>
        <charset val="134"/>
      </rPr>
      <t>联系电话</t>
    </r>
  </si>
  <si>
    <t>预估各环节方式及时间节点</t>
  </si>
  <si>
    <t>估算
投资</t>
  </si>
  <si>
    <r>
      <rPr>
        <b/>
        <sz val="11"/>
        <rFont val="Times New Roman"/>
      </rPr>
      <t>2022</t>
    </r>
    <r>
      <rPr>
        <b/>
        <sz val="11"/>
        <rFont val="仿宋"/>
        <charset val="134"/>
      </rPr>
      <t>年</t>
    </r>
    <r>
      <rPr>
        <b/>
        <sz val="11"/>
        <rFont val="Times New Roman"/>
      </rPr>
      <t xml:space="preserve">
</t>
    </r>
    <r>
      <rPr>
        <b/>
        <sz val="11"/>
        <rFont val="仿宋"/>
        <charset val="134"/>
      </rPr>
      <t>计划完成投资</t>
    </r>
  </si>
  <si>
    <t>拟安排
资金</t>
  </si>
  <si>
    <t>受益人口</t>
  </si>
  <si>
    <r>
      <rPr>
        <b/>
        <sz val="11"/>
        <rFont val="仿宋"/>
        <charset val="134"/>
      </rPr>
      <t>绩效目标设定</t>
    </r>
  </si>
  <si>
    <r>
      <rPr>
        <b/>
        <sz val="11"/>
        <rFont val="仿宋"/>
        <charset val="134"/>
      </rPr>
      <t>备注</t>
    </r>
  </si>
  <si>
    <r>
      <rPr>
        <b/>
        <sz val="11"/>
        <rFont val="仿宋"/>
        <charset val="134"/>
      </rPr>
      <t>建设</t>
    </r>
    <r>
      <rPr>
        <b/>
        <sz val="11"/>
        <rFont val="Times New Roman"/>
      </rPr>
      <t>/</t>
    </r>
    <r>
      <rPr>
        <b/>
        <sz val="11"/>
        <rFont val="仿宋"/>
        <charset val="134"/>
      </rPr>
      <t>实施
方案</t>
    </r>
  </si>
  <si>
    <r>
      <rPr>
        <b/>
        <sz val="11"/>
        <rFont val="仿宋"/>
        <charset val="134"/>
      </rPr>
      <t>土地</t>
    </r>
    <r>
      <rPr>
        <b/>
        <sz val="11"/>
        <rFont val="Times New Roman"/>
      </rPr>
      <t>/</t>
    </r>
    <r>
      <rPr>
        <b/>
        <sz val="11"/>
        <rFont val="仿宋"/>
        <charset val="134"/>
      </rPr>
      <t>房产
使用权</t>
    </r>
  </si>
  <si>
    <r>
      <rPr>
        <b/>
        <sz val="11"/>
        <rFont val="仿宋"/>
        <charset val="134"/>
      </rPr>
      <t>勘察</t>
    </r>
    <r>
      <rPr>
        <b/>
        <sz val="11"/>
        <rFont val="Times New Roman"/>
      </rPr>
      <t>/</t>
    </r>
    <r>
      <rPr>
        <b/>
        <sz val="11"/>
        <rFont val="仿宋"/>
        <charset val="134"/>
      </rPr>
      <t>初步设计</t>
    </r>
  </si>
  <si>
    <t>初设批复</t>
  </si>
  <si>
    <t>报建</t>
  </si>
  <si>
    <t>工程发包</t>
  </si>
  <si>
    <t>开工</t>
  </si>
  <si>
    <t>完工</t>
  </si>
  <si>
    <t>总人口</t>
  </si>
  <si>
    <t>其中已脱贫户人口</t>
  </si>
  <si>
    <r>
      <rPr>
        <b/>
        <sz val="10"/>
        <rFont val="仿宋"/>
        <charset val="134"/>
      </rPr>
      <t>合计（</t>
    </r>
    <r>
      <rPr>
        <b/>
        <sz val="10"/>
        <rFont val="Times New Roman"/>
      </rPr>
      <t>25</t>
    </r>
    <r>
      <rPr>
        <b/>
        <sz val="10"/>
        <rFont val="仿宋"/>
        <charset val="134"/>
      </rPr>
      <t>个）</t>
    </r>
  </si>
  <si>
    <r>
      <rPr>
        <b/>
        <sz val="10"/>
        <rFont val="仿宋"/>
        <charset val="134"/>
      </rPr>
      <t>一</t>
    </r>
  </si>
  <si>
    <r>
      <rPr>
        <b/>
        <sz val="10"/>
        <rFont val="仿宋"/>
        <charset val="134"/>
      </rPr>
      <t>闽宁产业发展（</t>
    </r>
    <r>
      <rPr>
        <b/>
        <sz val="10"/>
        <rFont val="Times New Roman"/>
      </rPr>
      <t>14</t>
    </r>
    <r>
      <rPr>
        <b/>
        <sz val="10"/>
        <rFont val="仿宋"/>
        <charset val="134"/>
      </rPr>
      <t>个）</t>
    </r>
  </si>
  <si>
    <r>
      <rPr>
        <b/>
        <sz val="10"/>
        <rFont val="仿宋"/>
        <charset val="134"/>
      </rPr>
      <t>（一）</t>
    </r>
  </si>
  <si>
    <r>
      <rPr>
        <b/>
        <sz val="10"/>
        <rFont val="仿宋"/>
        <charset val="134"/>
      </rPr>
      <t>闽籍企业带动联合发展项目（</t>
    </r>
    <r>
      <rPr>
        <b/>
        <sz val="10"/>
        <rFont val="Times New Roman"/>
      </rPr>
      <t>10</t>
    </r>
    <r>
      <rPr>
        <b/>
        <sz val="10"/>
        <rFont val="仿宋"/>
        <charset val="134"/>
      </rPr>
      <t>个）</t>
    </r>
  </si>
  <si>
    <t>南安村温棚食用菌种植及基地提升项目</t>
  </si>
  <si>
    <r>
      <rPr>
        <sz val="10"/>
        <color theme="1"/>
        <rFont val="仿宋"/>
        <charset val="134"/>
      </rPr>
      <t>新建食用菌大棚</t>
    </r>
    <r>
      <rPr>
        <sz val="10"/>
        <color theme="1"/>
        <rFont val="Times New Roman"/>
      </rPr>
      <t>2</t>
    </r>
    <r>
      <rPr>
        <sz val="10"/>
        <color theme="1"/>
        <rFont val="仿宋"/>
        <charset val="134"/>
      </rPr>
      <t>个（一个</t>
    </r>
    <r>
      <rPr>
        <sz val="10"/>
        <color theme="1"/>
        <rFont val="Times New Roman"/>
      </rPr>
      <t>800</t>
    </r>
    <r>
      <rPr>
        <sz val="10"/>
        <color theme="1"/>
        <rFont val="仿宋"/>
        <charset val="134"/>
      </rPr>
      <t>平方米），配套菌架，电动内遮阳，电动顶开窗；基地相关设施提升。</t>
    </r>
  </si>
  <si>
    <t>南安村</t>
  </si>
  <si>
    <t>下马关镇</t>
  </si>
  <si>
    <r>
      <rPr>
        <sz val="10"/>
        <rFont val="仿宋"/>
        <charset val="134"/>
      </rPr>
      <t>杨学福</t>
    </r>
    <r>
      <rPr>
        <sz val="10"/>
        <rFont val="Times New Roman"/>
      </rPr>
      <t xml:space="preserve">
13469557194</t>
    </r>
  </si>
  <si>
    <t>2022.03.05</t>
  </si>
  <si>
    <t>2022.03.10</t>
  </si>
  <si>
    <t>2022.03.15</t>
  </si>
  <si>
    <t>2022.03.25</t>
  </si>
  <si>
    <t>——</t>
  </si>
  <si>
    <t>2022.04.15</t>
  </si>
  <si>
    <t>2022.05.05</t>
  </si>
  <si>
    <t>2022.06.20</t>
  </si>
  <si>
    <t>帮扶发展菌菇产业，鼓励周边群众发展菌菇产业，提高群众收入。</t>
  </si>
  <si>
    <t>张家树村食用菌种植项目</t>
  </si>
  <si>
    <r>
      <rPr>
        <sz val="10"/>
        <color theme="1"/>
        <rFont val="仿宋"/>
        <charset val="134"/>
      </rPr>
      <t>新建</t>
    </r>
    <r>
      <rPr>
        <sz val="10"/>
        <color theme="1"/>
        <rFont val="Times New Roman"/>
      </rPr>
      <t>9</t>
    </r>
    <r>
      <rPr>
        <sz val="10"/>
        <color theme="1"/>
        <rFont val="仿宋"/>
        <charset val="134"/>
      </rPr>
      <t>栋菌菇大棚，每座建筑面积80</t>
    </r>
    <r>
      <rPr>
        <sz val="10"/>
        <color theme="1"/>
        <rFont val="Times New Roman"/>
      </rPr>
      <t>0</t>
    </r>
    <r>
      <rPr>
        <sz val="10"/>
        <color theme="1"/>
        <rFont val="仿宋"/>
        <charset val="134"/>
      </rPr>
      <t>平方米（</t>
    </r>
    <r>
      <rPr>
        <sz val="10"/>
        <color theme="1"/>
        <rFont val="Times New Roman"/>
      </rPr>
      <t>10</t>
    </r>
    <r>
      <rPr>
        <sz val="10"/>
        <color theme="1"/>
        <rFont val="仿宋"/>
        <charset val="134"/>
      </rPr>
      <t>米</t>
    </r>
    <r>
      <rPr>
        <sz val="10"/>
        <color theme="1"/>
        <rFont val="Times New Roman"/>
      </rPr>
      <t>×80</t>
    </r>
    <r>
      <rPr>
        <sz val="10"/>
        <color theme="1"/>
        <rFont val="仿宋"/>
        <charset val="134"/>
      </rPr>
      <t>米），建筑面积总计72</t>
    </r>
    <r>
      <rPr>
        <sz val="10"/>
        <color theme="1"/>
        <rFont val="Times New Roman"/>
      </rPr>
      <t>00</t>
    </r>
    <r>
      <rPr>
        <sz val="10"/>
        <color theme="1"/>
        <rFont val="仿宋"/>
        <charset val="134"/>
      </rPr>
      <t>平方米；新建一座冷库，建筑面积</t>
    </r>
    <r>
      <rPr>
        <sz val="10"/>
        <color theme="1"/>
        <rFont val="Times New Roman"/>
      </rPr>
      <t>120</t>
    </r>
    <r>
      <rPr>
        <sz val="10"/>
        <color theme="1"/>
        <rFont val="仿宋"/>
        <charset val="134"/>
      </rPr>
      <t>平方米；配套自动温度、湿度检测控制设备和自动喷水装置。</t>
    </r>
  </si>
  <si>
    <t>张家树村</t>
  </si>
  <si>
    <r>
      <rPr>
        <sz val="10"/>
        <color theme="1"/>
        <rFont val="仿宋"/>
        <charset val="134"/>
      </rPr>
      <t>下马关镇</t>
    </r>
  </si>
  <si>
    <t>2022.07.05</t>
  </si>
  <si>
    <t>帮扶发展菌菇产业，鼓励周边群众发展菌菇种植，提高群众收入。</t>
  </si>
  <si>
    <t>石狮开发区边桥村食用菌种植项目</t>
  </si>
  <si>
    <t>边桥村</t>
  </si>
  <si>
    <r>
      <rPr>
        <sz val="10"/>
        <color theme="1"/>
        <rFont val="仿宋"/>
        <charset val="134"/>
      </rPr>
      <t>石狮开发区</t>
    </r>
  </si>
  <si>
    <r>
      <rPr>
        <sz val="10"/>
        <rFont val="仿宋"/>
        <charset val="134"/>
      </rPr>
      <t>田志成</t>
    </r>
    <r>
      <rPr>
        <sz val="10"/>
        <rFont val="Times New Roman"/>
      </rPr>
      <t xml:space="preserve">
18209619006</t>
    </r>
  </si>
  <si>
    <t>已完成</t>
  </si>
  <si>
    <t>2022.2.24</t>
  </si>
  <si>
    <t>2022.3.14</t>
  </si>
  <si>
    <t>2022.3.19</t>
  </si>
  <si>
    <t>2022.5.19</t>
  </si>
  <si>
    <t>石狮开发区边桥村养殖园区续建项目</t>
  </si>
  <si>
    <r>
      <rPr>
        <sz val="10"/>
        <color theme="1"/>
        <rFont val="仿宋"/>
        <charset val="134"/>
      </rPr>
      <t>新建羊养殖圈舍</t>
    </r>
    <r>
      <rPr>
        <sz val="10"/>
        <color theme="1"/>
        <rFont val="Times New Roman"/>
      </rPr>
      <t>6</t>
    </r>
    <r>
      <rPr>
        <sz val="10"/>
        <color theme="1"/>
        <rFont val="仿宋"/>
        <charset val="134"/>
      </rPr>
      <t>座</t>
    </r>
    <r>
      <rPr>
        <sz val="10"/>
        <color theme="1"/>
        <rFont val="Times New Roman"/>
      </rPr>
      <t>3600</t>
    </r>
    <r>
      <rPr>
        <sz val="10"/>
        <color theme="1"/>
        <rFont val="仿宋"/>
        <charset val="134"/>
      </rPr>
      <t>平方米（每座</t>
    </r>
    <r>
      <rPr>
        <sz val="10"/>
        <color theme="1"/>
        <rFont val="Times New Roman"/>
      </rPr>
      <t>60</t>
    </r>
    <r>
      <rPr>
        <sz val="10"/>
        <color theme="1"/>
        <rFont val="仿宋"/>
        <charset val="134"/>
      </rPr>
      <t>米</t>
    </r>
    <r>
      <rPr>
        <sz val="10"/>
        <color theme="1"/>
        <rFont val="Times New Roman"/>
      </rPr>
      <t>×10</t>
    </r>
    <r>
      <rPr>
        <sz val="10"/>
        <color theme="1"/>
        <rFont val="仿宋"/>
        <charset val="134"/>
      </rPr>
      <t>米），配套饲草料棚</t>
    </r>
    <r>
      <rPr>
        <sz val="10"/>
        <color theme="1"/>
        <rFont val="Times New Roman"/>
      </rPr>
      <t>6</t>
    </r>
    <r>
      <rPr>
        <sz val="10"/>
        <color theme="1"/>
        <rFont val="仿宋"/>
        <charset val="134"/>
      </rPr>
      <t>座</t>
    </r>
    <r>
      <rPr>
        <sz val="10"/>
        <color theme="1"/>
        <rFont val="Times New Roman"/>
      </rPr>
      <t>360</t>
    </r>
    <r>
      <rPr>
        <sz val="10"/>
        <color theme="1"/>
        <rFont val="仿宋"/>
        <charset val="134"/>
      </rPr>
      <t>平方米（每座</t>
    </r>
    <r>
      <rPr>
        <sz val="10"/>
        <color theme="1"/>
        <rFont val="Times New Roman"/>
      </rPr>
      <t>6</t>
    </r>
    <r>
      <rPr>
        <sz val="10"/>
        <color theme="1"/>
        <rFont val="仿宋"/>
        <charset val="134"/>
      </rPr>
      <t>米</t>
    </r>
    <r>
      <rPr>
        <sz val="10"/>
        <color theme="1"/>
        <rFont val="Times New Roman"/>
      </rPr>
      <t>×10</t>
    </r>
    <r>
      <rPr>
        <sz val="10"/>
        <color theme="1"/>
        <rFont val="仿宋"/>
        <charset val="134"/>
      </rPr>
      <t>米），围栏</t>
    </r>
    <r>
      <rPr>
        <sz val="10"/>
        <color theme="1"/>
        <rFont val="Times New Roman"/>
      </rPr>
      <t>1000</t>
    </r>
    <r>
      <rPr>
        <sz val="10"/>
        <color theme="1"/>
        <rFont val="仿宋"/>
        <charset val="134"/>
      </rPr>
      <t>米。</t>
    </r>
  </si>
  <si>
    <t>2022.2.28</t>
  </si>
  <si>
    <t>2022.3.18</t>
  </si>
  <si>
    <t>2022.3.23</t>
  </si>
  <si>
    <t>2022.5.23</t>
  </si>
  <si>
    <t>帮扶发展养殖产业，鼓励周边群众发展养殖产业，提高群众收入。</t>
  </si>
  <si>
    <t>马高庄乡赵家树村村集体设施农业大棚配套项目</t>
  </si>
  <si>
    <t>赵家树村村集体设施农业大棚电力等配套设施投入。</t>
  </si>
  <si>
    <t>赵家树村</t>
  </si>
  <si>
    <r>
      <rPr>
        <sz val="10"/>
        <rFont val="仿宋"/>
        <charset val="134"/>
      </rPr>
      <t>马高庄乡</t>
    </r>
  </si>
  <si>
    <r>
      <rPr>
        <sz val="10"/>
        <rFont val="仿宋"/>
        <charset val="134"/>
      </rPr>
      <t>金小平</t>
    </r>
    <r>
      <rPr>
        <sz val="10"/>
        <rFont val="Times New Roman"/>
      </rPr>
      <t xml:space="preserve">
13469556383</t>
    </r>
  </si>
  <si>
    <t>2022.4.13</t>
  </si>
  <si>
    <t>完善村集体设施农业大棚电力等配套设施，有效带动村集体产业发展。</t>
  </si>
  <si>
    <t>兴隆乡王团村吊干杏种植及闽宁协作设施农业基地基础设施建设项目</t>
  </si>
  <si>
    <r>
      <rPr>
        <sz val="10"/>
        <rFont val="仿宋"/>
        <charset val="134"/>
      </rPr>
      <t>王团村群众房前屋后等地点种植吊干杏</t>
    </r>
    <r>
      <rPr>
        <sz val="10"/>
        <rFont val="Times New Roman"/>
      </rPr>
      <t>13528</t>
    </r>
    <r>
      <rPr>
        <sz val="10"/>
        <rFont val="仿宋"/>
        <charset val="134"/>
      </rPr>
      <t>株（树苗根茎直径不小于</t>
    </r>
    <r>
      <rPr>
        <sz val="10"/>
        <rFont val="Times New Roman"/>
      </rPr>
      <t>1.4</t>
    </r>
    <r>
      <rPr>
        <sz val="10"/>
        <rFont val="仿宋"/>
        <charset val="134"/>
      </rPr>
      <t>厘米）；种植大棚周边道路及部分场地铺装彩色面包砖，铺装面积</t>
    </r>
    <r>
      <rPr>
        <sz val="10"/>
        <rFont val="Times New Roman"/>
      </rPr>
      <t>2148</t>
    </r>
    <r>
      <rPr>
        <sz val="10"/>
        <rFont val="仿宋"/>
        <charset val="134"/>
      </rPr>
      <t>平方米，道路及硬化场地周边安装混凝土平道牙</t>
    </r>
    <r>
      <rPr>
        <sz val="10"/>
        <rFont val="Times New Roman"/>
      </rPr>
      <t>539</t>
    </r>
    <r>
      <rPr>
        <sz val="10"/>
        <rFont val="仿宋"/>
        <charset val="134"/>
      </rPr>
      <t>米。</t>
    </r>
  </si>
  <si>
    <t>王团村</t>
  </si>
  <si>
    <r>
      <rPr>
        <sz val="10"/>
        <color theme="1"/>
        <rFont val="仿宋"/>
        <charset val="134"/>
      </rPr>
      <t>兴隆乡</t>
    </r>
  </si>
  <si>
    <r>
      <rPr>
        <sz val="10"/>
        <color theme="1"/>
        <rFont val="仿宋"/>
        <charset val="134"/>
      </rPr>
      <t>马涛</t>
    </r>
    <r>
      <rPr>
        <sz val="10"/>
        <color theme="1"/>
        <rFont val="Times New Roman"/>
      </rPr>
      <t xml:space="preserve">
15209534048</t>
    </r>
  </si>
  <si>
    <t>2022.02.25</t>
  </si>
  <si>
    <t>2022.3.15</t>
  </si>
  <si>
    <t>2022.05.15</t>
  </si>
  <si>
    <t>帮扶发展吊干杏产业，提升设施农业基地，增加群众收入。</t>
  </si>
  <si>
    <t>罗山东麓酿酒葡萄基地玻璃苗木温室项目</t>
  </si>
  <si>
    <r>
      <rPr>
        <sz val="10"/>
        <color theme="1"/>
        <rFont val="仿宋"/>
        <charset val="134"/>
      </rPr>
      <t>建设</t>
    </r>
    <r>
      <rPr>
        <sz val="10"/>
        <color theme="1"/>
        <rFont val="Times New Roman"/>
      </rPr>
      <t>5000</t>
    </r>
    <r>
      <rPr>
        <sz val="10"/>
        <color theme="1"/>
        <rFont val="仿宋"/>
        <charset val="134"/>
      </rPr>
      <t>㎡智能化葡萄苗木温室，年育苗</t>
    </r>
    <r>
      <rPr>
        <sz val="10"/>
        <color theme="1"/>
        <rFont val="Times New Roman"/>
      </rPr>
      <t>200</t>
    </r>
    <r>
      <rPr>
        <sz val="10"/>
        <color theme="1"/>
        <rFont val="仿宋"/>
        <charset val="134"/>
      </rPr>
      <t>万株。</t>
    </r>
  </si>
  <si>
    <t>旧庄村</t>
  </si>
  <si>
    <r>
      <rPr>
        <sz val="10"/>
        <color theme="1"/>
        <rFont val="仿宋"/>
        <charset val="134"/>
      </rPr>
      <t>韦州镇</t>
    </r>
  </si>
  <si>
    <r>
      <rPr>
        <sz val="10"/>
        <rFont val="仿宋"/>
        <charset val="134"/>
      </rPr>
      <t>马自军</t>
    </r>
    <r>
      <rPr>
        <sz val="10"/>
        <rFont val="Times New Roman"/>
      </rPr>
      <t xml:space="preserve">
18295537666</t>
    </r>
  </si>
  <si>
    <t>2022.1.17</t>
  </si>
  <si>
    <t>2022.1.27</t>
  </si>
  <si>
    <t>2022.2.27</t>
  </si>
  <si>
    <t>2022.3.1</t>
  </si>
  <si>
    <t>2022.3.10</t>
  </si>
  <si>
    <t>2022.6.30</t>
  </si>
  <si>
    <t>帮扶发展葡萄苗木产业，增加葡萄种植面积，鼓励周边群众发展葡萄产业，提高群众收入。</t>
  </si>
  <si>
    <t>罗山东麓韦州葡萄文化创意中心项目</t>
  </si>
  <si>
    <r>
      <rPr>
        <sz val="10"/>
        <color theme="1"/>
        <rFont val="仿宋"/>
        <charset val="134"/>
      </rPr>
      <t>利用原</t>
    </r>
    <r>
      <rPr>
        <sz val="10"/>
        <color theme="1"/>
        <rFont val="Times New Roman"/>
      </rPr>
      <t>300</t>
    </r>
    <r>
      <rPr>
        <sz val="10"/>
        <color theme="1"/>
        <rFont val="仿宋"/>
        <charset val="134"/>
      </rPr>
      <t>平方米韦州驿站进行装饰装修，改造升级作为葡萄酒文化创意中心。</t>
    </r>
  </si>
  <si>
    <t>2022.3.7</t>
  </si>
  <si>
    <t>2022.3.20</t>
  </si>
  <si>
    <t>2022.4.1</t>
  </si>
  <si>
    <t>2022.4.10</t>
  </si>
  <si>
    <t>更好的促进罗山东麓葡萄产业发展，以产业振兴带动乡村振兴，将韦州罗山东麓葡萄产业园区打造成文旅结合，一、二、三产业融合发展的葡萄文旅创意园。</t>
  </si>
  <si>
    <t>韦州万头肉牛养殖场有机肥项目</t>
  </si>
  <si>
    <r>
      <rPr>
        <sz val="10"/>
        <color theme="1"/>
        <rFont val="仿宋"/>
        <charset val="134"/>
      </rPr>
      <t>为有机肥企业在购置生产设备，含发酵罐基本配置系统、碱罐系统、消泡罐、补料罐、热水罐、管路阀门系统、蒸汽锅炉、控制系统、操作平台等生物有机肥设备，按照</t>
    </r>
    <r>
      <rPr>
        <sz val="10"/>
        <color theme="1"/>
        <rFont val="Times New Roman"/>
      </rPr>
      <t>30%</t>
    </r>
    <r>
      <rPr>
        <sz val="10"/>
        <color theme="1"/>
        <rFont val="仿宋"/>
        <charset val="134"/>
      </rPr>
      <t>予以补贴。</t>
    </r>
  </si>
  <si>
    <t>韦二村</t>
  </si>
  <si>
    <t>消化利用牲畜粪便，降低化肥使用量，提高农副产品品质。</t>
  </si>
  <si>
    <t>滩羊屠宰（脱毛）加工生产线补贴项目</t>
  </si>
  <si>
    <r>
      <rPr>
        <sz val="10"/>
        <color rgb="FFFF0000"/>
        <rFont val="仿宋"/>
        <charset val="134"/>
      </rPr>
      <t>新建厂房</t>
    </r>
    <r>
      <rPr>
        <sz val="10"/>
        <color rgb="FFFF0000"/>
        <rFont val="Times New Roman"/>
      </rPr>
      <t>2000</t>
    </r>
    <r>
      <rPr>
        <sz val="10"/>
        <color rgb="FFFF0000"/>
        <rFont val="仿宋"/>
        <charset val="134"/>
      </rPr>
      <t>平方米及冷库、购置设备，项目总投资</t>
    </r>
    <r>
      <rPr>
        <sz val="10"/>
        <color rgb="FFFF0000"/>
        <rFont val="Times New Roman"/>
      </rPr>
      <t>600</t>
    </r>
    <r>
      <rPr>
        <sz val="10"/>
        <color rgb="FFFF0000"/>
        <rFont val="仿宋"/>
        <charset val="134"/>
      </rPr>
      <t>万元，按照</t>
    </r>
    <r>
      <rPr>
        <sz val="10"/>
        <color rgb="FFFF0000"/>
        <rFont val="Times New Roman"/>
      </rPr>
      <t>30%</t>
    </r>
    <r>
      <rPr>
        <sz val="10"/>
        <color rgb="FFFF0000"/>
        <rFont val="仿宋"/>
        <charset val="134"/>
      </rPr>
      <t>给予补贴。</t>
    </r>
  </si>
  <si>
    <t>南村</t>
  </si>
  <si>
    <t>农业农村局</t>
  </si>
  <si>
    <r>
      <rPr>
        <sz val="10"/>
        <color rgb="FFFF0000"/>
        <rFont val="仿宋"/>
        <charset val="134"/>
      </rPr>
      <t>杨志勇</t>
    </r>
    <r>
      <rPr>
        <sz val="10"/>
        <color rgb="FFFF0000"/>
        <rFont val="Times New Roman"/>
      </rPr>
      <t xml:space="preserve">
13995150366</t>
    </r>
  </si>
  <si>
    <t>拓宽滩羊销售渠道，充分发挥消费帮扶重要作用，助力乡村振兴。</t>
  </si>
  <si>
    <r>
      <rPr>
        <b/>
        <sz val="10"/>
        <color theme="1"/>
        <rFont val="仿宋"/>
        <charset val="134"/>
      </rPr>
      <t>（二）</t>
    </r>
  </si>
  <si>
    <r>
      <rPr>
        <b/>
        <sz val="10"/>
        <color theme="1"/>
        <rFont val="仿宋"/>
        <charset val="134"/>
      </rPr>
      <t>鼓励闽籍企业发展（</t>
    </r>
    <r>
      <rPr>
        <b/>
        <sz val="10"/>
        <color theme="1"/>
        <rFont val="Times New Roman"/>
      </rPr>
      <t>1</t>
    </r>
    <r>
      <rPr>
        <b/>
        <sz val="10"/>
        <color theme="1"/>
        <rFont val="仿宋"/>
        <charset val="134"/>
      </rPr>
      <t>个）</t>
    </r>
  </si>
  <si>
    <t>闽籍企业产业扶持项目</t>
  </si>
  <si>
    <t>用于入驻园区闽籍企业购置设备、物流等方面补贴。</t>
  </si>
  <si>
    <t>工业园区</t>
  </si>
  <si>
    <t>同心工业园区</t>
  </si>
  <si>
    <r>
      <rPr>
        <sz val="10"/>
        <rFont val="宋体"/>
        <charset val="134"/>
      </rPr>
      <t>丁涛</t>
    </r>
    <r>
      <rPr>
        <sz val="10"/>
        <rFont val="Times New Roman"/>
      </rPr>
      <t xml:space="preserve">
13309530688</t>
    </r>
  </si>
  <si>
    <t>2022.3.31</t>
  </si>
  <si>
    <t>2022.5.10</t>
  </si>
  <si>
    <t>2022.11.18</t>
  </si>
  <si>
    <t>对入驻闽籍企业在设备购置、物流等方面给予补贴，促进企业在同稳定发展，带动本地经济发展，增加群众收入。</t>
  </si>
  <si>
    <t>（三）</t>
  </si>
  <si>
    <r>
      <rPr>
        <b/>
        <sz val="10"/>
        <color theme="1"/>
        <rFont val="仿宋"/>
        <charset val="134"/>
      </rPr>
      <t>闽宁产业园区建设（</t>
    </r>
    <r>
      <rPr>
        <b/>
        <sz val="10"/>
        <color theme="1"/>
        <rFont val="Times New Roman"/>
      </rPr>
      <t>1</t>
    </r>
    <r>
      <rPr>
        <b/>
        <sz val="10"/>
        <color theme="1"/>
        <rFont val="仿宋"/>
        <charset val="134"/>
      </rPr>
      <t>）</t>
    </r>
  </si>
  <si>
    <r>
      <rPr>
        <sz val="10"/>
        <rFont val="仿宋"/>
        <charset val="134"/>
      </rPr>
      <t>同心县</t>
    </r>
    <r>
      <rPr>
        <sz val="10"/>
        <color theme="1"/>
        <rFont val="仿宋"/>
        <charset val="134"/>
      </rPr>
      <t>标准化厂房及基础设施建设项目</t>
    </r>
  </si>
  <si>
    <r>
      <rPr>
        <sz val="10"/>
        <rFont val="仿宋"/>
        <charset val="134"/>
      </rPr>
      <t>在闽宁共建产业园区内新建标准化厂房</t>
    </r>
    <r>
      <rPr>
        <sz val="10"/>
        <rFont val="Times New Roman"/>
      </rPr>
      <t>6</t>
    </r>
    <r>
      <rPr>
        <sz val="10"/>
        <rFont val="仿宋"/>
        <charset val="134"/>
      </rPr>
      <t>栋</t>
    </r>
    <r>
      <rPr>
        <sz val="10"/>
        <rFont val="Times New Roman"/>
      </rPr>
      <t>18000</t>
    </r>
    <r>
      <rPr>
        <sz val="10"/>
        <rFont val="仿宋"/>
        <charset val="134"/>
      </rPr>
      <t>多平方米、消防泵房及其他配套设施，占地面积约</t>
    </r>
    <r>
      <rPr>
        <sz val="10"/>
        <rFont val="Times New Roman"/>
      </rPr>
      <t>50</t>
    </r>
    <r>
      <rPr>
        <sz val="10"/>
        <rFont val="仿宋"/>
        <charset val="134"/>
      </rPr>
      <t>亩，闽宁资金投入</t>
    </r>
    <r>
      <rPr>
        <sz val="10"/>
        <rFont val="Times New Roman"/>
      </rPr>
      <t>3000</t>
    </r>
    <r>
      <rPr>
        <sz val="10"/>
        <rFont val="仿宋"/>
        <charset val="134"/>
      </rPr>
      <t>万元。</t>
    </r>
  </si>
  <si>
    <t>工业园区
拓展区</t>
  </si>
  <si>
    <r>
      <rPr>
        <sz val="10"/>
        <color theme="1"/>
        <rFont val="仿宋"/>
        <charset val="134"/>
      </rPr>
      <t>同心工业园区</t>
    </r>
  </si>
  <si>
    <r>
      <rPr>
        <sz val="10"/>
        <rFont val="仿宋"/>
        <charset val="134"/>
      </rPr>
      <t>马军</t>
    </r>
    <r>
      <rPr>
        <sz val="10"/>
        <rFont val="Times New Roman"/>
      </rPr>
      <t xml:space="preserve">
13995150564</t>
    </r>
  </si>
  <si>
    <t>2022.5.1</t>
  </si>
  <si>
    <t>2022.5.6</t>
  </si>
  <si>
    <t>2022.5.16</t>
  </si>
  <si>
    <t>2022.6.16</t>
  </si>
  <si>
    <t>2022.6.23</t>
  </si>
  <si>
    <t>2022.11.15</t>
  </si>
  <si>
    <t>引进企业大力发展轻工业，为劳务移民提供更多就业岗位，推动县域经济高质量发展。</t>
  </si>
  <si>
    <t>闽宁莆田同心共建产业园</t>
  </si>
  <si>
    <t>（四）</t>
  </si>
  <si>
    <r>
      <rPr>
        <b/>
        <sz val="10"/>
        <color theme="1"/>
        <rFont val="仿宋"/>
        <charset val="134"/>
      </rPr>
      <t>闽宁消费帮扶协作（</t>
    </r>
    <r>
      <rPr>
        <b/>
        <sz val="10"/>
        <color theme="1"/>
        <rFont val="Times New Roman"/>
      </rPr>
      <t>2</t>
    </r>
    <r>
      <rPr>
        <b/>
        <sz val="10"/>
        <color theme="1"/>
        <rFont val="仿宋"/>
        <charset val="134"/>
      </rPr>
      <t>个）</t>
    </r>
  </si>
  <si>
    <t>农特产品消费帮扶补贴项目</t>
  </si>
  <si>
    <r>
      <rPr>
        <sz val="10"/>
        <color theme="1"/>
        <rFont val="仿宋"/>
        <charset val="134"/>
      </rPr>
      <t>凡是销售本县农特产品</t>
    </r>
    <r>
      <rPr>
        <sz val="10"/>
        <color theme="1"/>
        <rFont val="Times New Roman"/>
      </rPr>
      <t>20</t>
    </r>
    <r>
      <rPr>
        <sz val="10"/>
        <color theme="1"/>
        <rFont val="仿宋"/>
        <charset val="134"/>
      </rPr>
      <t>万元以上的进入</t>
    </r>
    <r>
      <rPr>
        <sz val="10"/>
        <color theme="1"/>
        <rFont val="Times New Roman"/>
      </rPr>
      <t>832</t>
    </r>
    <r>
      <rPr>
        <sz val="10"/>
        <color theme="1"/>
        <rFont val="仿宋"/>
        <charset val="134"/>
      </rPr>
      <t>消费帮扶名录的同心企业、合作社，且通过利益联结带动脱贫人口及</t>
    </r>
    <r>
      <rPr>
        <sz val="10"/>
        <color theme="1"/>
        <rFont val="Times New Roman"/>
      </rPr>
      <t>“</t>
    </r>
    <r>
      <rPr>
        <sz val="10"/>
        <color theme="1"/>
        <rFont val="仿宋"/>
        <charset val="134"/>
      </rPr>
      <t>三类人员</t>
    </r>
    <r>
      <rPr>
        <sz val="10"/>
        <color theme="1"/>
        <rFont val="Times New Roman"/>
      </rPr>
      <t>”</t>
    </r>
    <r>
      <rPr>
        <sz val="10"/>
        <color theme="1"/>
        <rFont val="仿宋"/>
        <charset val="134"/>
      </rPr>
      <t>动态监测户</t>
    </r>
    <r>
      <rPr>
        <sz val="10"/>
        <color theme="1"/>
        <rFont val="Times New Roman"/>
      </rPr>
      <t>5</t>
    </r>
    <r>
      <rPr>
        <sz val="10"/>
        <color theme="1"/>
        <rFont val="仿宋"/>
        <charset val="134"/>
      </rPr>
      <t>人以上的，按比例给与补助，实现年销售额</t>
    </r>
    <r>
      <rPr>
        <sz val="10"/>
        <color theme="1"/>
        <rFont val="Times New Roman"/>
      </rPr>
      <t>2</t>
    </r>
    <r>
      <rPr>
        <sz val="10"/>
        <color theme="1"/>
        <rFont val="仿宋"/>
        <charset val="134"/>
      </rPr>
      <t>亿元以上。按销售额的</t>
    </r>
    <r>
      <rPr>
        <sz val="10"/>
        <color theme="1"/>
        <rFont val="Times New Roman"/>
      </rPr>
      <t>1.5%</t>
    </r>
    <r>
      <rPr>
        <sz val="10"/>
        <color theme="1"/>
        <rFont val="仿宋"/>
        <charset val="134"/>
      </rPr>
      <t>给予补贴，每家企业、合作社补贴累计最高不超过</t>
    </r>
    <r>
      <rPr>
        <sz val="10"/>
        <color theme="1"/>
        <rFont val="Times New Roman"/>
      </rPr>
      <t>30</t>
    </r>
    <r>
      <rPr>
        <sz val="10"/>
        <color theme="1"/>
        <rFont val="仿宋"/>
        <charset val="134"/>
      </rPr>
      <t>万元。</t>
    </r>
  </si>
  <si>
    <t>全县
各乡镇</t>
  </si>
  <si>
    <r>
      <rPr>
        <sz val="10"/>
        <rFont val="仿宋"/>
        <charset val="134"/>
      </rPr>
      <t>工信商务局</t>
    </r>
    <r>
      <rPr>
        <sz val="10"/>
        <rFont val="Times New Roman"/>
      </rPr>
      <t xml:space="preserve">
</t>
    </r>
    <r>
      <rPr>
        <sz val="10"/>
        <rFont val="仿宋"/>
        <charset val="134"/>
      </rPr>
      <t>农业农村局</t>
    </r>
  </si>
  <si>
    <r>
      <rPr>
        <sz val="10"/>
        <rFont val="仿宋"/>
        <charset val="134"/>
      </rPr>
      <t>张少江</t>
    </r>
    <r>
      <rPr>
        <sz val="10"/>
        <rFont val="Times New Roman"/>
      </rPr>
      <t xml:space="preserve">
18169578002</t>
    </r>
  </si>
  <si>
    <t>2022.3.11</t>
  </si>
  <si>
    <r>
      <rPr>
        <sz val="10"/>
        <color rgb="FFFF0000"/>
        <rFont val="宋体"/>
        <charset val="134"/>
      </rPr>
      <t>分</t>
    </r>
    <r>
      <rPr>
        <sz val="10"/>
        <color rgb="FFFF0000"/>
        <rFont val="Times New Roman"/>
      </rPr>
      <t>2-3</t>
    </r>
    <r>
      <rPr>
        <sz val="10"/>
        <color rgb="FFFF0000"/>
        <rFont val="宋体"/>
        <charset val="134"/>
      </rPr>
      <t>批次</t>
    </r>
  </si>
  <si>
    <t>2022.11.30</t>
  </si>
  <si>
    <t>进一步拓宽全县农特产品销售渠道，鼓励企业销售农特产品，有效带动我县脱贫人口增收。</t>
  </si>
  <si>
    <t>宁莆同购电商城运营项目</t>
  </si>
  <si>
    <r>
      <rPr>
        <sz val="10"/>
        <color theme="1"/>
        <rFont val="仿宋"/>
        <charset val="134"/>
      </rPr>
      <t>在闽宁同心产业园建设宁莆同购产品展馆、仓储集散中心；销售同心农特产品给予补贴，实现销售额</t>
    </r>
    <r>
      <rPr>
        <sz val="10"/>
        <color theme="1"/>
        <rFont val="Times New Roman"/>
      </rPr>
      <t>5000</t>
    </r>
    <r>
      <rPr>
        <sz val="10"/>
        <color theme="1"/>
        <rFont val="仿宋"/>
        <charset val="134"/>
      </rPr>
      <t>万元以上给予补贴</t>
    </r>
    <r>
      <rPr>
        <sz val="10"/>
        <color theme="1"/>
        <rFont val="Times New Roman"/>
      </rPr>
      <t>50</t>
    </r>
    <r>
      <rPr>
        <sz val="10"/>
        <color theme="1"/>
        <rFont val="仿宋"/>
        <charset val="134"/>
      </rPr>
      <t>万元。</t>
    </r>
  </si>
  <si>
    <t>闽宁产业园</t>
  </si>
  <si>
    <r>
      <rPr>
        <sz val="10"/>
        <rFont val="仿宋"/>
        <charset val="134"/>
      </rPr>
      <t>工信商务局</t>
    </r>
  </si>
  <si>
    <t>二</t>
  </si>
  <si>
    <t>就业帮扶项目（4个）</t>
  </si>
  <si>
    <t>罗山东麓葡萄园甘沟村产业工人基地项目</t>
  </si>
  <si>
    <r>
      <rPr>
        <sz val="10"/>
        <rFont val="仿宋"/>
        <charset val="134"/>
      </rPr>
      <t>新建宿舍</t>
    </r>
    <r>
      <rPr>
        <sz val="10"/>
        <rFont val="Times New Roman"/>
      </rPr>
      <t>30</t>
    </r>
    <r>
      <rPr>
        <sz val="10"/>
        <rFont val="仿宋"/>
        <charset val="134"/>
      </rPr>
      <t>间，建筑面积约</t>
    </r>
    <r>
      <rPr>
        <sz val="10"/>
        <rFont val="Times New Roman"/>
      </rPr>
      <t>900</t>
    </r>
    <r>
      <rPr>
        <sz val="10"/>
        <rFont val="仿宋"/>
        <charset val="134"/>
      </rPr>
      <t>平方米，配套水电、路面硬化及围墙，吸引劳动力就业，保障葡萄园有稳定的产业工人。</t>
    </r>
  </si>
  <si>
    <t>甘沟村</t>
  </si>
  <si>
    <r>
      <rPr>
        <sz val="10"/>
        <rFont val="仿宋"/>
        <charset val="134"/>
      </rPr>
      <t>韦州镇</t>
    </r>
  </si>
  <si>
    <r>
      <rPr>
        <sz val="10"/>
        <rFont val="仿宋"/>
        <charset val="134"/>
      </rPr>
      <t>依托罗山东麓葡萄基地，新建</t>
    </r>
    <r>
      <rPr>
        <sz val="10"/>
        <rFont val="Times New Roman"/>
      </rPr>
      <t>30</t>
    </r>
    <r>
      <rPr>
        <sz val="10"/>
        <rFont val="仿宋"/>
        <charset val="134"/>
      </rPr>
      <t>间务工人员周转房，吸纳稳定的务工人员。</t>
    </r>
  </si>
  <si>
    <r>
      <rPr>
        <sz val="10"/>
        <rFont val="仿宋"/>
        <charset val="134"/>
      </rPr>
      <t>罗山东麓葡萄园旧庄村产业工人基地项目</t>
    </r>
  </si>
  <si>
    <t>职校学生赴莆实训补贴</t>
  </si>
  <si>
    <r>
      <rPr>
        <sz val="10"/>
        <color theme="1"/>
        <rFont val="仿宋"/>
        <charset val="134"/>
      </rPr>
      <t>培训学生不少于</t>
    </r>
    <r>
      <rPr>
        <sz val="10"/>
        <color theme="1"/>
        <rFont val="Times New Roman"/>
      </rPr>
      <t>30</t>
    </r>
    <r>
      <rPr>
        <sz val="10"/>
        <color theme="1"/>
        <rFont val="仿宋"/>
        <charset val="134"/>
      </rPr>
      <t>人，教辅人员</t>
    </r>
    <r>
      <rPr>
        <sz val="10"/>
        <color theme="1"/>
        <rFont val="Times New Roman"/>
      </rPr>
      <t>2</t>
    </r>
    <r>
      <rPr>
        <sz val="10"/>
        <color theme="1"/>
        <rFont val="仿宋"/>
        <charset val="134"/>
      </rPr>
      <t>人，生活、交通补贴等。</t>
    </r>
  </si>
  <si>
    <t>职业学校</t>
  </si>
  <si>
    <r>
      <rPr>
        <sz val="10"/>
        <color theme="1"/>
        <rFont val="仿宋"/>
        <charset val="134"/>
      </rPr>
      <t>教育局</t>
    </r>
  </si>
  <si>
    <r>
      <rPr>
        <sz val="10"/>
        <color theme="1"/>
        <rFont val="仿宋"/>
        <charset val="134"/>
      </rPr>
      <t>李光林</t>
    </r>
    <r>
      <rPr>
        <sz val="10"/>
        <color theme="1"/>
        <rFont val="Times New Roman"/>
      </rPr>
      <t xml:space="preserve">
13895228966
</t>
    </r>
    <r>
      <rPr>
        <sz val="10"/>
        <color theme="1"/>
        <rFont val="仿宋"/>
        <charset val="134"/>
      </rPr>
      <t>白明江</t>
    </r>
    <r>
      <rPr>
        <sz val="10"/>
        <color theme="1"/>
        <rFont val="Times New Roman"/>
      </rPr>
      <t xml:space="preserve">
13995332118</t>
    </r>
  </si>
  <si>
    <t>2022.3.8</t>
  </si>
  <si>
    <t>2022.7.6</t>
  </si>
  <si>
    <r>
      <rPr>
        <sz val="10"/>
        <color theme="1"/>
        <rFont val="仿宋"/>
        <charset val="134"/>
      </rPr>
      <t>通过跟岗学习和实训，全面提升职业学校专业发展、教师教学能力、学生技能水平；优化资源共享，实现职教改革和学校均衡发展。</t>
    </r>
    <r>
      <rPr>
        <sz val="10"/>
        <color theme="1"/>
        <rFont val="Times New Roman"/>
      </rPr>
      <t xml:space="preserve"> </t>
    </r>
  </si>
  <si>
    <t>劳动力培训与转移就业项目</t>
  </si>
  <si>
    <r>
      <rPr>
        <sz val="10"/>
        <color theme="1"/>
        <rFont val="Times New Roman"/>
      </rPr>
      <t>1.</t>
    </r>
    <r>
      <rPr>
        <sz val="10"/>
        <color theme="1"/>
        <rFont val="仿宋"/>
        <charset val="134"/>
      </rPr>
      <t>培训方面：①开展闽宁协作项目技能培训</t>
    </r>
    <r>
      <rPr>
        <sz val="10"/>
        <color theme="1"/>
        <rFont val="Times New Roman"/>
      </rPr>
      <t>300</t>
    </r>
    <r>
      <rPr>
        <sz val="10"/>
        <color theme="1"/>
        <rFont val="仿宋"/>
        <charset val="134"/>
      </rPr>
      <t>人；②实施劳务经纪人赴闽能力提升培训</t>
    </r>
    <r>
      <rPr>
        <sz val="10"/>
        <color theme="1"/>
        <rFont val="Times New Roman"/>
      </rPr>
      <t>30</t>
    </r>
    <r>
      <rPr>
        <sz val="10"/>
        <color theme="1"/>
        <rFont val="仿宋"/>
        <charset val="134"/>
      </rPr>
      <t>人，培训费</t>
    </r>
    <r>
      <rPr>
        <sz val="10"/>
        <color theme="1"/>
        <rFont val="Times New Roman"/>
      </rPr>
      <t>18</t>
    </r>
    <r>
      <rPr>
        <sz val="10"/>
        <color theme="1"/>
        <rFont val="仿宋"/>
        <charset val="134"/>
      </rPr>
      <t>万元；③实施电商人才赴闽能力提升培训</t>
    </r>
    <r>
      <rPr>
        <sz val="10"/>
        <color theme="1"/>
        <rFont val="Times New Roman"/>
      </rPr>
      <t>30</t>
    </r>
    <r>
      <rPr>
        <sz val="10"/>
        <color theme="1"/>
        <rFont val="仿宋"/>
        <charset val="134"/>
      </rPr>
      <t>人，培训费</t>
    </r>
    <r>
      <rPr>
        <sz val="10"/>
        <color theme="1"/>
        <rFont val="Times New Roman"/>
      </rPr>
      <t>18</t>
    </r>
    <r>
      <rPr>
        <sz val="10"/>
        <color theme="1"/>
        <rFont val="仿宋"/>
        <charset val="134"/>
      </rPr>
      <t>万元。</t>
    </r>
    <r>
      <rPr>
        <sz val="10"/>
        <color theme="1"/>
        <rFont val="Times New Roman"/>
      </rPr>
      <t xml:space="preserve">
2.</t>
    </r>
    <r>
      <rPr>
        <sz val="10"/>
        <color theme="1"/>
        <rFont val="仿宋"/>
        <charset val="134"/>
      </rPr>
      <t>转移就业方面：①开展脱贫、边缘易致贫劳动力赴闽转移就业</t>
    </r>
    <r>
      <rPr>
        <sz val="10"/>
        <color theme="1"/>
        <rFont val="Times New Roman"/>
      </rPr>
      <t>80</t>
    </r>
    <r>
      <rPr>
        <sz val="10"/>
        <color theme="1"/>
        <rFont val="仿宋"/>
        <charset val="134"/>
      </rPr>
      <t>人（其中：稳岗补贴</t>
    </r>
    <r>
      <rPr>
        <sz val="10"/>
        <color theme="1"/>
        <rFont val="Times New Roman"/>
      </rPr>
      <t>3</t>
    </r>
    <r>
      <rPr>
        <sz val="10"/>
        <color theme="1"/>
        <rFont val="仿宋"/>
        <charset val="134"/>
      </rPr>
      <t>个月以上补贴</t>
    </r>
    <r>
      <rPr>
        <sz val="10"/>
        <color theme="1"/>
        <rFont val="Times New Roman"/>
      </rPr>
      <t>3000</t>
    </r>
    <r>
      <rPr>
        <sz val="10"/>
        <color theme="1"/>
        <rFont val="仿宋"/>
        <charset val="134"/>
      </rPr>
      <t>元、</t>
    </r>
    <r>
      <rPr>
        <sz val="10"/>
        <color theme="1"/>
        <rFont val="Times New Roman"/>
      </rPr>
      <t>6</t>
    </r>
    <r>
      <rPr>
        <sz val="10"/>
        <color theme="1"/>
        <rFont val="仿宋"/>
        <charset val="134"/>
      </rPr>
      <t>个月以上补贴</t>
    </r>
    <r>
      <rPr>
        <sz val="10"/>
        <color theme="1"/>
        <rFont val="Times New Roman"/>
      </rPr>
      <t>6000</t>
    </r>
    <r>
      <rPr>
        <sz val="10"/>
        <color theme="1"/>
        <rFont val="仿宋"/>
        <charset val="134"/>
      </rPr>
      <t>元）；②实施赴闽转移就业人员交通补贴每人</t>
    </r>
    <r>
      <rPr>
        <sz val="10"/>
        <color theme="1"/>
        <rFont val="Times New Roman"/>
      </rPr>
      <t>1500</t>
    </r>
    <r>
      <rPr>
        <sz val="10"/>
        <color theme="1"/>
        <rFont val="仿宋"/>
        <charset val="134"/>
      </rPr>
      <t>元；③实施劳务经纪人、劳务中介组织、吸纳脱贫劳动力就业人数较好的企业（帮扶车间）奖励</t>
    </r>
    <r>
      <rPr>
        <sz val="10"/>
        <color theme="1"/>
        <rFont val="Times New Roman"/>
      </rPr>
      <t>20</t>
    </r>
    <r>
      <rPr>
        <sz val="10"/>
        <color theme="1"/>
        <rFont val="仿宋"/>
        <charset val="134"/>
      </rPr>
      <t>万元；④开展闽宁协作专场招聘会</t>
    </r>
    <r>
      <rPr>
        <sz val="10"/>
        <color theme="1"/>
        <rFont val="Times New Roman"/>
      </rPr>
      <t>4</t>
    </r>
    <r>
      <rPr>
        <sz val="10"/>
        <color theme="1"/>
        <rFont val="仿宋"/>
        <charset val="134"/>
      </rPr>
      <t>场次；⑤输送务工人员到莆的劳务经纪公司（人）交通补贴、吸纳同心务工人员的莆田企业设立清真食堂窗口补助等</t>
    </r>
    <r>
      <rPr>
        <sz val="10"/>
        <color theme="1"/>
        <rFont val="Times New Roman"/>
      </rPr>
      <t>40</t>
    </r>
    <r>
      <rPr>
        <sz val="10"/>
        <color theme="1"/>
        <rFont val="仿宋"/>
        <charset val="134"/>
      </rPr>
      <t>万元。</t>
    </r>
  </si>
  <si>
    <t>人社局</t>
  </si>
  <si>
    <r>
      <rPr>
        <sz val="10"/>
        <rFont val="仿宋"/>
        <charset val="134"/>
      </rPr>
      <t>金宪忠</t>
    </r>
    <r>
      <rPr>
        <sz val="10"/>
        <rFont val="Times New Roman"/>
      </rPr>
      <t xml:space="preserve">
13995338498</t>
    </r>
  </si>
  <si>
    <t>2022.3.16</t>
  </si>
  <si>
    <t>通过实施赴闽转移就业奖补政策促进脱贫、边缘易致贫劳动力稳定就业增收；通过组织开展技能培训提高脱贫、边缘易致贫劳动力技能素质和促进稳定就业；通过召开闽宁协作专场招聘会促进劳动力在闽籍企业就业。</t>
  </si>
  <si>
    <t>三</t>
  </si>
  <si>
    <t>干部和人才培训项目（2个）</t>
  </si>
  <si>
    <t>干部培训交流</t>
  </si>
  <si>
    <r>
      <rPr>
        <sz val="10"/>
        <color theme="1"/>
        <rFont val="仿宋"/>
        <charset val="134"/>
      </rPr>
      <t>巩固拓展脱贫攻坚成果与乡村振兴有效衔接专题培训班。乡村振兴干部培训县内培训四期（</t>
    </r>
    <r>
      <rPr>
        <sz val="10"/>
        <color indexed="8"/>
        <rFont val="宋体"/>
        <charset val="134"/>
      </rPr>
      <t>①</t>
    </r>
    <r>
      <rPr>
        <sz val="10"/>
        <color theme="1"/>
        <rFont val="仿宋"/>
        <charset val="134"/>
      </rPr>
      <t>分管县领导、各乡镇分管领导和业务骨干、各相关业务部门分管领导和业务骨干及农业农村局、乡村振兴局相关工作人员；</t>
    </r>
    <r>
      <rPr>
        <sz val="10"/>
        <color indexed="8"/>
        <rFont val="宋体"/>
        <charset val="134"/>
      </rPr>
      <t>②</t>
    </r>
    <r>
      <rPr>
        <sz val="10"/>
        <color theme="1"/>
        <rFont val="仿宋"/>
        <charset val="134"/>
      </rPr>
      <t>驻村第一书记、工作队员；</t>
    </r>
    <r>
      <rPr>
        <sz val="10"/>
        <color indexed="8"/>
        <rFont val="宋体"/>
        <charset val="134"/>
      </rPr>
      <t>③</t>
    </r>
    <r>
      <rPr>
        <sz val="10"/>
        <color theme="1"/>
        <rFont val="仿宋"/>
        <charset val="134"/>
      </rPr>
      <t>村</t>
    </r>
    <r>
      <rPr>
        <sz val="10"/>
        <color theme="1"/>
        <rFont val="Times New Roman"/>
      </rPr>
      <t>“</t>
    </r>
    <r>
      <rPr>
        <sz val="10"/>
        <color theme="1"/>
        <rFont val="仿宋"/>
        <charset val="134"/>
      </rPr>
      <t>两委</t>
    </r>
    <r>
      <rPr>
        <sz val="10"/>
        <color theme="1"/>
        <rFont val="Times New Roman"/>
      </rPr>
      <t>”</t>
    </r>
    <r>
      <rPr>
        <sz val="10"/>
        <color theme="1"/>
        <rFont val="仿宋"/>
        <charset val="134"/>
      </rPr>
      <t>班子；</t>
    </r>
    <r>
      <rPr>
        <sz val="10"/>
        <color indexed="8"/>
        <rFont val="宋体"/>
        <charset val="134"/>
      </rPr>
      <t>④</t>
    </r>
    <r>
      <rPr>
        <sz val="10"/>
        <color theme="1"/>
        <rFont val="仿宋"/>
        <charset val="134"/>
      </rPr>
      <t>分管县委副书记、分管政府副县长、相关单位负责人、各乡镇分管领导、专干、驻村工作队、帮扶责任人、</t>
    </r>
    <r>
      <rPr>
        <sz val="10"/>
        <color theme="1"/>
        <rFont val="Times New Roman"/>
      </rPr>
      <t>142</t>
    </r>
    <r>
      <rPr>
        <sz val="10"/>
        <color theme="1"/>
        <rFont val="仿宋"/>
        <charset val="134"/>
      </rPr>
      <t>个行政村村干部等</t>
    </r>
    <r>
      <rPr>
        <sz val="10"/>
        <color theme="1"/>
        <rFont val="Times New Roman"/>
      </rPr>
      <t>)</t>
    </r>
    <r>
      <rPr>
        <sz val="10"/>
        <color theme="1"/>
        <rFont val="仿宋"/>
        <charset val="134"/>
      </rPr>
      <t>，区外培训三期（其中莆田两期），乡镇分散培训六期。共计约</t>
    </r>
    <r>
      <rPr>
        <sz val="10"/>
        <color theme="1"/>
        <rFont val="Times New Roman"/>
      </rPr>
      <t>1800</t>
    </r>
    <r>
      <rPr>
        <sz val="10"/>
        <color theme="1"/>
        <rFont val="仿宋"/>
        <charset val="134"/>
      </rPr>
      <t>人。</t>
    </r>
  </si>
  <si>
    <t>区内、区外</t>
  </si>
  <si>
    <r>
      <rPr>
        <sz val="10"/>
        <rFont val="仿宋"/>
        <charset val="134"/>
      </rPr>
      <t>县委组织部</t>
    </r>
    <r>
      <rPr>
        <sz val="10"/>
        <rFont val="Times New Roman"/>
      </rPr>
      <t xml:space="preserve">
</t>
    </r>
    <r>
      <rPr>
        <sz val="10"/>
        <rFont val="仿宋"/>
        <charset val="134"/>
      </rPr>
      <t>乡村振兴局</t>
    </r>
  </si>
  <si>
    <r>
      <rPr>
        <sz val="10"/>
        <rFont val="仿宋"/>
        <charset val="134"/>
      </rPr>
      <t>马敦祥
13995050559</t>
    </r>
  </si>
  <si>
    <t>2022.2.25</t>
  </si>
  <si>
    <t>对县级部门、乡镇乡村振兴干部和驻村工作队成员、以及村两委干部进行乡村振兴知识培训，提高干部乡村振兴知识面，充分发挥干部在乡村振兴中积极作用。</t>
  </si>
  <si>
    <r>
      <rPr>
        <sz val="10"/>
        <color theme="1"/>
        <rFont val="仿宋"/>
        <charset val="134"/>
      </rPr>
      <t>致富带头人培训项目</t>
    </r>
  </si>
  <si>
    <r>
      <rPr>
        <sz val="10"/>
        <color theme="1"/>
        <rFont val="仿宋"/>
        <charset val="134"/>
      </rPr>
      <t>福建蓉中基地培训创业致富带头人不少于</t>
    </r>
    <r>
      <rPr>
        <sz val="10"/>
        <color theme="1"/>
        <rFont val="Times New Roman"/>
      </rPr>
      <t>40</t>
    </r>
    <r>
      <rPr>
        <sz val="10"/>
        <color theme="1"/>
        <rFont val="仿宋"/>
        <charset val="134"/>
      </rPr>
      <t>人，培训期限</t>
    </r>
    <r>
      <rPr>
        <sz val="10"/>
        <color theme="1"/>
        <rFont val="Times New Roman"/>
      </rPr>
      <t>10</t>
    </r>
    <r>
      <rPr>
        <sz val="10"/>
        <color theme="1"/>
        <rFont val="仿宋"/>
        <charset val="134"/>
      </rPr>
      <t>天，培训期间费用为每人每天</t>
    </r>
    <r>
      <rPr>
        <sz val="10"/>
        <color theme="1"/>
        <rFont val="Times New Roman"/>
      </rPr>
      <t>450</t>
    </r>
    <r>
      <rPr>
        <sz val="10"/>
        <color theme="1"/>
        <rFont val="仿宋"/>
        <charset val="134"/>
      </rPr>
      <t>元。</t>
    </r>
  </si>
  <si>
    <t>福建蓉中培训基地</t>
  </si>
  <si>
    <r>
      <rPr>
        <sz val="10"/>
        <rFont val="仿宋"/>
        <charset val="134"/>
      </rPr>
      <t>马克忠</t>
    </r>
    <r>
      <rPr>
        <sz val="10"/>
        <rFont val="Times New Roman"/>
      </rPr>
      <t xml:space="preserve">
13895030018</t>
    </r>
  </si>
  <si>
    <t>2022.2.9</t>
  </si>
  <si>
    <t>2022.9.30</t>
  </si>
  <si>
    <t>提升脱贫户特色种植和养殖能力，从而提高培训对象自我发展能力，进一步增加收入。</t>
  </si>
  <si>
    <r>
      <rPr>
        <b/>
        <sz val="10"/>
        <color theme="1"/>
        <rFont val="仿宋"/>
        <charset val="134"/>
      </rPr>
      <t>四</t>
    </r>
  </si>
  <si>
    <r>
      <rPr>
        <b/>
        <sz val="10"/>
        <color theme="1"/>
        <rFont val="仿宋"/>
        <charset val="134"/>
      </rPr>
      <t>闽宁示范村项目（</t>
    </r>
    <r>
      <rPr>
        <b/>
        <sz val="10"/>
        <color theme="1"/>
        <rFont val="Times New Roman"/>
      </rPr>
      <t>2</t>
    </r>
    <r>
      <rPr>
        <b/>
        <sz val="10"/>
        <color theme="1"/>
        <rFont val="仿宋"/>
        <charset val="134"/>
      </rPr>
      <t>个）</t>
    </r>
  </si>
  <si>
    <t>石狮开发区麻圪塔村闽宁示范村项目</t>
  </si>
  <si>
    <r>
      <rPr>
        <sz val="10"/>
        <rFont val="仿宋"/>
        <charset val="134"/>
      </rPr>
      <t>新建枸杞烘干加工车间</t>
    </r>
    <r>
      <rPr>
        <sz val="10"/>
        <rFont val="Times New Roman"/>
      </rPr>
      <t>1</t>
    </r>
    <r>
      <rPr>
        <sz val="10"/>
        <rFont val="仿宋"/>
        <charset val="134"/>
      </rPr>
      <t>座</t>
    </r>
    <r>
      <rPr>
        <sz val="10"/>
        <rFont val="Times New Roman"/>
      </rPr>
      <t>1100</t>
    </r>
    <r>
      <rPr>
        <sz val="10"/>
        <rFont val="仿宋"/>
        <charset val="134"/>
      </rPr>
      <t>平米，晾晒场硬化</t>
    </r>
    <r>
      <rPr>
        <sz val="10"/>
        <rFont val="Times New Roman"/>
      </rPr>
      <t>2500</t>
    </r>
    <r>
      <rPr>
        <sz val="10"/>
        <rFont val="仿宋"/>
        <charset val="134"/>
      </rPr>
      <t>平米，原有冷库维修改造</t>
    </r>
    <r>
      <rPr>
        <sz val="10"/>
        <rFont val="Times New Roman"/>
      </rPr>
      <t>534</t>
    </r>
    <r>
      <rPr>
        <sz val="10"/>
        <rFont val="仿宋"/>
        <charset val="134"/>
      </rPr>
      <t>平米，室外附属工程。</t>
    </r>
  </si>
  <si>
    <t>麻圪塔村</t>
  </si>
  <si>
    <r>
      <rPr>
        <sz val="10"/>
        <rFont val="仿宋"/>
        <charset val="134"/>
      </rPr>
      <t>石狮开发区</t>
    </r>
  </si>
  <si>
    <t>发展壮大村集体经济，促进农民增收。</t>
  </si>
  <si>
    <t>下马关镇南安村闽宁示范村项目</t>
  </si>
  <si>
    <r>
      <rPr>
        <sz val="10"/>
        <color theme="1"/>
        <rFont val="仿宋"/>
        <charset val="134"/>
      </rPr>
      <t>发展</t>
    </r>
    <r>
      <rPr>
        <sz val="10"/>
        <color theme="1"/>
        <rFont val="Times New Roman"/>
      </rPr>
      <t>“</t>
    </r>
    <r>
      <rPr>
        <sz val="10"/>
        <color theme="1"/>
        <rFont val="仿宋"/>
        <charset val="134"/>
      </rPr>
      <t>闽厝菌菇民宿</t>
    </r>
    <r>
      <rPr>
        <sz val="10"/>
        <color theme="1"/>
        <rFont val="Times New Roman"/>
      </rPr>
      <t>+</t>
    </r>
    <r>
      <rPr>
        <sz val="10"/>
        <color theme="1"/>
        <rFont val="仿宋"/>
        <charset val="134"/>
      </rPr>
      <t>南安村食用菌基地</t>
    </r>
    <r>
      <rPr>
        <sz val="10"/>
        <color theme="1"/>
        <rFont val="Times New Roman"/>
      </rPr>
      <t>”</t>
    </r>
    <r>
      <rPr>
        <sz val="10"/>
        <color theme="1"/>
        <rFont val="仿宋"/>
        <charset val="134"/>
      </rPr>
      <t>的文旅项目，改造提升</t>
    </r>
    <r>
      <rPr>
        <sz val="10"/>
        <color theme="1"/>
        <rFont val="Times New Roman"/>
      </rPr>
      <t>9</t>
    </r>
    <r>
      <rPr>
        <sz val="10"/>
        <color theme="1"/>
        <rFont val="仿宋"/>
        <charset val="134"/>
      </rPr>
      <t>座庭院，每座庭院规划用地面积</t>
    </r>
    <r>
      <rPr>
        <sz val="10"/>
        <color theme="1"/>
        <rFont val="Times New Roman"/>
      </rPr>
      <t>789.36</t>
    </r>
    <r>
      <rPr>
        <sz val="10"/>
        <color theme="1"/>
        <rFont val="仿宋"/>
        <charset val="134"/>
      </rPr>
      <t>㎡，庭院内规划新建客房</t>
    </r>
    <r>
      <rPr>
        <sz val="10"/>
        <color theme="1"/>
        <rFont val="Times New Roman"/>
      </rPr>
      <t>1</t>
    </r>
    <r>
      <rPr>
        <sz val="10"/>
        <color theme="1"/>
        <rFont val="仿宋"/>
        <charset val="134"/>
      </rPr>
      <t>座（建筑面积</t>
    </r>
    <r>
      <rPr>
        <sz val="10"/>
        <color theme="1"/>
        <rFont val="Times New Roman"/>
      </rPr>
      <t>123.3</t>
    </r>
    <r>
      <rPr>
        <sz val="10"/>
        <color theme="1"/>
        <rFont val="仿宋"/>
        <charset val="134"/>
      </rPr>
      <t>㎡）、改造既有安置房</t>
    </r>
    <r>
      <rPr>
        <sz val="10"/>
        <color theme="1"/>
        <rFont val="Times New Roman"/>
      </rPr>
      <t>1</t>
    </r>
    <r>
      <rPr>
        <sz val="10"/>
        <color theme="1"/>
        <rFont val="仿宋"/>
        <charset val="134"/>
      </rPr>
      <t>座（建筑面积</t>
    </r>
    <r>
      <rPr>
        <sz val="10"/>
        <color theme="1"/>
        <rFont val="Times New Roman"/>
      </rPr>
      <t>53.34</t>
    </r>
    <r>
      <rPr>
        <sz val="10"/>
        <color theme="1"/>
        <rFont val="仿宋"/>
        <charset val="134"/>
      </rPr>
      <t>㎡）、新建菌菇棚</t>
    </r>
    <r>
      <rPr>
        <sz val="10"/>
        <color theme="1"/>
        <rFont val="Times New Roman"/>
      </rPr>
      <t>1</t>
    </r>
    <r>
      <rPr>
        <sz val="10"/>
        <color theme="1"/>
        <rFont val="仿宋"/>
        <charset val="134"/>
      </rPr>
      <t>座（建筑面积</t>
    </r>
    <r>
      <rPr>
        <sz val="10"/>
        <color theme="1"/>
        <rFont val="Times New Roman"/>
      </rPr>
      <t>140.72</t>
    </r>
    <r>
      <rPr>
        <sz val="10"/>
        <color theme="1"/>
        <rFont val="仿宋"/>
        <charset val="134"/>
      </rPr>
      <t>㎡）以及配套设施等。</t>
    </r>
  </si>
  <si>
    <t>2022.3.6</t>
  </si>
  <si>
    <t>2022.3.21</t>
  </si>
  <si>
    <t>2022.4.15</t>
  </si>
  <si>
    <t>2022.09.30</t>
  </si>
  <si>
    <t>通过实施该项目，基础设施明显改善、大力发展乡村旅游，进一步巩固提升脱贫攻坚成果。</t>
  </si>
  <si>
    <t>五</t>
  </si>
  <si>
    <t>乡村公共基础设施建设项目（1个）</t>
  </si>
  <si>
    <t>预旺镇物流配送中心基础设施建设项目</t>
  </si>
  <si>
    <r>
      <rPr>
        <sz val="10"/>
        <color theme="1"/>
        <rFont val="仿宋"/>
        <charset val="134"/>
      </rPr>
      <t>新建门房</t>
    </r>
    <r>
      <rPr>
        <sz val="10"/>
        <color theme="1"/>
        <rFont val="Times New Roman"/>
      </rPr>
      <t>30</t>
    </r>
    <r>
      <rPr>
        <sz val="10"/>
        <color theme="1"/>
        <rFont val="仿宋"/>
        <charset val="134"/>
      </rPr>
      <t>平方米，停车场</t>
    </r>
    <r>
      <rPr>
        <sz val="10"/>
        <color theme="1"/>
        <rFont val="Times New Roman"/>
      </rPr>
      <t>10000</t>
    </r>
    <r>
      <rPr>
        <sz val="10"/>
        <color theme="1"/>
        <rFont val="仿宋"/>
        <charset val="134"/>
      </rPr>
      <t>平方米，建设围墙</t>
    </r>
    <r>
      <rPr>
        <sz val="10"/>
        <color theme="1"/>
        <rFont val="Times New Roman"/>
      </rPr>
      <t>500</t>
    </r>
    <r>
      <rPr>
        <sz val="10"/>
        <color theme="1"/>
        <rFont val="仿宋"/>
        <charset val="134"/>
      </rPr>
      <t>米，大门</t>
    </r>
    <r>
      <rPr>
        <sz val="10"/>
        <color theme="1"/>
        <rFont val="Times New Roman"/>
      </rPr>
      <t>3</t>
    </r>
    <r>
      <rPr>
        <sz val="10"/>
        <color theme="1"/>
        <rFont val="仿宋"/>
        <charset val="134"/>
      </rPr>
      <t>个及排水设施等。</t>
    </r>
  </si>
  <si>
    <t>北关村</t>
  </si>
  <si>
    <r>
      <rPr>
        <sz val="10"/>
        <color theme="1"/>
        <rFont val="仿宋"/>
        <charset val="134"/>
      </rPr>
      <t>预旺镇</t>
    </r>
  </si>
  <si>
    <r>
      <rPr>
        <sz val="10"/>
        <color theme="1"/>
        <rFont val="仿宋"/>
        <charset val="134"/>
      </rPr>
      <t>李克忠</t>
    </r>
    <r>
      <rPr>
        <sz val="10"/>
        <color theme="1"/>
        <rFont val="Times New Roman"/>
      </rPr>
      <t xml:space="preserve">
13895210567</t>
    </r>
  </si>
  <si>
    <t>已征收</t>
  </si>
  <si>
    <t>2022.03.29</t>
  </si>
  <si>
    <t>2022.04.1</t>
  </si>
  <si>
    <t>加强贸易集散区位优势，辐射带动镇域经济发展。</t>
  </si>
  <si>
    <r>
      <rPr>
        <b/>
        <sz val="10"/>
        <color theme="1"/>
        <rFont val="仿宋"/>
        <charset val="134"/>
      </rPr>
      <t>六</t>
    </r>
  </si>
  <si>
    <t>提升教育、医疗等乡村基本公共服务水平项目（2个）</t>
  </si>
  <si>
    <t>同心县职业技术学校综合实训楼配套设施设备建设项目</t>
  </si>
  <si>
    <t>综合实训楼机电一体、互联网等配套设施设备。</t>
  </si>
  <si>
    <r>
      <rPr>
        <sz val="10"/>
        <color theme="1"/>
        <rFont val="仿宋"/>
        <charset val="134"/>
      </rPr>
      <t>李光林</t>
    </r>
    <r>
      <rPr>
        <sz val="10"/>
        <color theme="1"/>
        <rFont val="Times New Roman"/>
      </rPr>
      <t xml:space="preserve">
13895228966</t>
    </r>
  </si>
  <si>
    <t>2022.7.1</t>
  </si>
  <si>
    <t>完善学校综合实训楼相关配套设施设备，提升教学实践能力。</t>
  </si>
  <si>
    <t>同心县人民医院下马关分院建设项目</t>
  </si>
  <si>
    <r>
      <rPr>
        <sz val="10"/>
        <rFont val="仿宋"/>
        <charset val="134"/>
      </rPr>
      <t>新建建筑面积约为</t>
    </r>
    <r>
      <rPr>
        <sz val="10"/>
        <rFont val="Times New Roman"/>
      </rPr>
      <t>11800</t>
    </r>
    <r>
      <rPr>
        <sz val="10"/>
        <rFont val="仿宋"/>
        <charset val="134"/>
      </rPr>
      <t>平方米，规模为</t>
    </r>
    <r>
      <rPr>
        <sz val="10"/>
        <rFont val="Times New Roman"/>
      </rPr>
      <t>100</t>
    </r>
    <r>
      <rPr>
        <sz val="10"/>
        <rFont val="仿宋"/>
        <charset val="134"/>
      </rPr>
      <t>张床位的综合医院，主要包括综合门诊楼、医技楼、住院部、职工宿舍及附属用房，其中闽宁资金投入700万元。</t>
    </r>
  </si>
  <si>
    <t>卫健局</t>
  </si>
  <si>
    <r>
      <rPr>
        <sz val="10"/>
        <rFont val="仿宋"/>
        <charset val="134"/>
      </rPr>
      <t>苏厚波</t>
    </r>
    <r>
      <rPr>
        <sz val="10"/>
        <rFont val="Times New Roman"/>
      </rPr>
      <t xml:space="preserve">
13909550030</t>
    </r>
  </si>
  <si>
    <t>2022.5.15</t>
  </si>
  <si>
    <t>2022.6.1</t>
  </si>
  <si>
    <t>2022.8.1</t>
  </si>
  <si>
    <r>
      <rPr>
        <sz val="10"/>
        <rFont val="仿宋"/>
        <charset val="134"/>
      </rPr>
      <t>医疗服务覆盖周边乡镇和邻县乡镇，有力提升东部乡镇的整体医疗服务能力和健康服务水平，保障约</t>
    </r>
    <r>
      <rPr>
        <sz val="10"/>
        <rFont val="Times New Roman"/>
      </rPr>
      <t>15</t>
    </r>
    <r>
      <rPr>
        <sz val="10"/>
        <rFont val="仿宋"/>
        <charset val="134"/>
      </rPr>
      <t>万人民群众的医疗服务。</t>
    </r>
  </si>
  <si>
    <r>
      <rPr>
        <sz val="10"/>
        <color rgb="FFFF0000"/>
        <rFont val="Times New Roman"/>
      </rPr>
      <t>11</t>
    </r>
    <r>
      <rPr>
        <sz val="10"/>
        <color rgb="FFFF0000"/>
        <rFont val="仿宋"/>
        <charset val="134"/>
      </rPr>
      <t>月底只能实施到开挖地基、打桩、垫土</t>
    </r>
  </si>
  <si>
    <r>
      <rPr>
        <b/>
        <sz val="10"/>
        <rFont val="仿宋"/>
        <charset val="134"/>
      </rPr>
      <t>合计（</t>
    </r>
    <r>
      <rPr>
        <b/>
        <sz val="10"/>
        <rFont val="Times New Roman"/>
      </rPr>
      <t>26</t>
    </r>
    <r>
      <rPr>
        <b/>
        <sz val="10"/>
        <rFont val="仿宋"/>
        <charset val="134"/>
      </rPr>
      <t>个）</t>
    </r>
  </si>
  <si>
    <t>2022.03.31</t>
  </si>
  <si>
    <t>2022.04.30</t>
  </si>
  <si>
    <t>2022.06.30</t>
  </si>
  <si>
    <t>2022.3.25</t>
  </si>
  <si>
    <t>2022.4.16</t>
  </si>
  <si>
    <t>2022.4.18</t>
  </si>
  <si>
    <t>2022.6.18</t>
  </si>
  <si>
    <t>2022.3.28</t>
  </si>
  <si>
    <t>2022.4.19</t>
  </si>
  <si>
    <t>2022.4.20</t>
  </si>
  <si>
    <t>2022.4.22</t>
  </si>
  <si>
    <t>2022.6.22</t>
  </si>
  <si>
    <t>2022.4.8</t>
  </si>
  <si>
    <t>2022.3.30</t>
  </si>
  <si>
    <t>2022.4.2</t>
  </si>
  <si>
    <t>2022.4.11</t>
  </si>
  <si>
    <t>2022.5.11</t>
  </si>
  <si>
    <t>2022.4.7</t>
  </si>
  <si>
    <t>2022.4.9</t>
  </si>
  <si>
    <t>2022.4.28</t>
  </si>
  <si>
    <t>2022.7.30</t>
  </si>
  <si>
    <t>2022.4.17</t>
  </si>
  <si>
    <t>2022.4.21</t>
  </si>
  <si>
    <t>2022.4.25</t>
  </si>
  <si>
    <t>王团镇</t>
  </si>
  <si>
    <r>
      <rPr>
        <sz val="10"/>
        <rFont val="宋体"/>
        <charset val="134"/>
      </rPr>
      <t>分</t>
    </r>
    <r>
      <rPr>
        <sz val="10"/>
        <rFont val="Times New Roman"/>
      </rPr>
      <t>2-3</t>
    </r>
    <r>
      <rPr>
        <sz val="10"/>
        <rFont val="宋体"/>
        <charset val="134"/>
      </rPr>
      <t>批次</t>
    </r>
  </si>
  <si>
    <t>就业帮扶项目（5个）</t>
  </si>
  <si>
    <t>2022.4.29</t>
  </si>
  <si>
    <t>劳动力培训项目</t>
  </si>
  <si>
    <r>
      <rPr>
        <sz val="10"/>
        <color theme="1"/>
        <rFont val="仿宋"/>
        <charset val="134"/>
      </rPr>
      <t>开展闽宁协作项目技能培训</t>
    </r>
    <r>
      <rPr>
        <sz val="10"/>
        <color theme="1"/>
        <rFont val="Times New Roman"/>
      </rPr>
      <t>300</t>
    </r>
    <r>
      <rPr>
        <sz val="10"/>
        <color theme="1"/>
        <rFont val="仿宋"/>
        <charset val="134"/>
      </rPr>
      <t>人，根据培训工种培训费、鉴定费、生活补贴费等人均</t>
    </r>
    <r>
      <rPr>
        <sz val="10"/>
        <color theme="1"/>
        <rFont val="Times New Roman"/>
      </rPr>
      <t>2500</t>
    </r>
    <r>
      <rPr>
        <sz val="10"/>
        <color theme="1"/>
        <rFont val="仿宋"/>
        <charset val="134"/>
      </rPr>
      <t>元，共需资金</t>
    </r>
    <r>
      <rPr>
        <sz val="10"/>
        <color theme="1"/>
        <rFont val="Times New Roman"/>
      </rPr>
      <t>75</t>
    </r>
    <r>
      <rPr>
        <sz val="10"/>
        <color theme="1"/>
        <rFont val="仿宋"/>
        <charset val="134"/>
      </rPr>
      <t>万元；实施劳务经纪人赴闽能力提升培训</t>
    </r>
    <r>
      <rPr>
        <sz val="10"/>
        <color theme="1"/>
        <rFont val="Times New Roman"/>
      </rPr>
      <t>30</t>
    </r>
    <r>
      <rPr>
        <sz val="10"/>
        <color theme="1"/>
        <rFont val="仿宋"/>
        <charset val="134"/>
      </rPr>
      <t>人，人均培训费</t>
    </r>
    <r>
      <rPr>
        <sz val="10"/>
        <color theme="1"/>
        <rFont val="Times New Roman"/>
      </rPr>
      <t>6000</t>
    </r>
    <r>
      <rPr>
        <sz val="10"/>
        <color theme="1"/>
        <rFont val="仿宋"/>
        <charset val="134"/>
      </rPr>
      <t>元，共需培训费</t>
    </r>
    <r>
      <rPr>
        <sz val="10"/>
        <color theme="1"/>
        <rFont val="Times New Roman"/>
      </rPr>
      <t>18</t>
    </r>
    <r>
      <rPr>
        <sz val="10"/>
        <color theme="1"/>
        <rFont val="仿宋"/>
        <charset val="134"/>
      </rPr>
      <t>万元；实施电商人才赴闽能力提升培训</t>
    </r>
    <r>
      <rPr>
        <sz val="10"/>
        <color theme="1"/>
        <rFont val="Times New Roman"/>
      </rPr>
      <t>30</t>
    </r>
    <r>
      <rPr>
        <sz val="10"/>
        <color theme="1"/>
        <rFont val="仿宋"/>
        <charset val="134"/>
      </rPr>
      <t>人，人均培训费</t>
    </r>
    <r>
      <rPr>
        <sz val="10"/>
        <color theme="1"/>
        <rFont val="Times New Roman"/>
      </rPr>
      <t>6000</t>
    </r>
    <r>
      <rPr>
        <sz val="10"/>
        <color theme="1"/>
        <rFont val="仿宋"/>
        <charset val="134"/>
      </rPr>
      <t>元，共需培训费</t>
    </r>
    <r>
      <rPr>
        <sz val="10"/>
        <color theme="1"/>
        <rFont val="Times New Roman"/>
      </rPr>
      <t>18</t>
    </r>
    <r>
      <rPr>
        <sz val="10"/>
        <color theme="1"/>
        <rFont val="仿宋"/>
        <charset val="134"/>
      </rPr>
      <t>万元。</t>
    </r>
  </si>
  <si>
    <t>黑金山
18695330777</t>
  </si>
  <si>
    <t>通过组织开展技能培训提高脱贫、边缘易致贫劳动力技能素质和促进稳定就业；</t>
  </si>
  <si>
    <t>劳动力转移就业项目</t>
  </si>
  <si>
    <t>开展脱贫、边缘易致贫劳动力赴闽转移就业80人稳岗补贴39万元（其中：稳岗补贴3个月以上约30人，每人补贴3000元共计9万元；稳岗6个月以上约50人，每人补贴6000元共计30万元）；实施赴闽转移就业人员交通补贴每人1500元，共计12万元；实施劳务经纪人、劳务中介组织、吸纳脱贫劳动力就业人数较好的企业（帮扶车间）奖励20万元；开展闽宁协作专场招聘会4场次6万元；集中输送务工人员到闽就业共计22万元（其中：交通费17万元；务工人员被褥及设立清真食堂5万元）。</t>
  </si>
  <si>
    <t>通过实施赴闽转移就业奖补政策促进脱贫、边缘易致贫劳动力稳定就业增收；通过召开闽宁协作专场招聘会促进劳动力在闽籍企业就业。</t>
  </si>
  <si>
    <r>
      <rPr>
        <sz val="10"/>
        <color theme="1"/>
        <rFont val="仿宋"/>
        <charset val="134"/>
      </rPr>
      <t>巩固拓展脱贫攻坚成果与乡村振兴有效衔接专题培训班。乡村振兴干部培训县内培训四期（</t>
    </r>
    <r>
      <rPr>
        <sz val="10"/>
        <color indexed="8"/>
        <rFont val="宋体"/>
        <charset val="134"/>
      </rPr>
      <t>①</t>
    </r>
    <r>
      <rPr>
        <sz val="10"/>
        <color theme="1"/>
        <rFont val="仿宋"/>
        <charset val="134"/>
      </rPr>
      <t>分管县领导、各乡镇分管领导和业务骨干、各相关业务部门分管领导和业务骨干及农业农村局、乡村振兴局相关工作人员；</t>
    </r>
    <r>
      <rPr>
        <sz val="10"/>
        <color indexed="8"/>
        <rFont val="宋体"/>
        <charset val="134"/>
      </rPr>
      <t>②</t>
    </r>
    <r>
      <rPr>
        <sz val="10"/>
        <color theme="1"/>
        <rFont val="仿宋"/>
        <charset val="134"/>
      </rPr>
      <t>驻村第一书记、工作队员；</t>
    </r>
    <r>
      <rPr>
        <sz val="10"/>
        <color indexed="8"/>
        <rFont val="宋体"/>
        <charset val="134"/>
      </rPr>
      <t>③</t>
    </r>
    <r>
      <rPr>
        <sz val="10"/>
        <color theme="1"/>
        <rFont val="仿宋"/>
        <charset val="134"/>
      </rPr>
      <t>村</t>
    </r>
    <r>
      <rPr>
        <sz val="10"/>
        <color theme="1"/>
        <rFont val="Times New Roman"/>
      </rPr>
      <t>“</t>
    </r>
    <r>
      <rPr>
        <sz val="10"/>
        <color theme="1"/>
        <rFont val="仿宋"/>
        <charset val="134"/>
      </rPr>
      <t>两委</t>
    </r>
    <r>
      <rPr>
        <sz val="10"/>
        <color theme="1"/>
        <rFont val="Times New Roman"/>
      </rPr>
      <t>”</t>
    </r>
    <r>
      <rPr>
        <sz val="10"/>
        <color theme="1"/>
        <rFont val="仿宋"/>
        <charset val="134"/>
      </rPr>
      <t>班子；</t>
    </r>
    <r>
      <rPr>
        <sz val="10"/>
        <color indexed="8"/>
        <rFont val="宋体"/>
        <charset val="134"/>
      </rPr>
      <t>④</t>
    </r>
    <r>
      <rPr>
        <sz val="10"/>
        <color theme="1"/>
        <rFont val="仿宋"/>
        <charset val="134"/>
      </rPr>
      <t>分管县委副书记、分管政府副县长、相关单位负责人、各乡镇分管领导、专干、驻村工作队、帮扶责任人、</t>
    </r>
    <r>
      <rPr>
        <sz val="10"/>
        <color theme="1"/>
        <rFont val="Times New Roman"/>
      </rPr>
      <t>142</t>
    </r>
    <r>
      <rPr>
        <sz val="10"/>
        <color theme="1"/>
        <rFont val="仿宋"/>
        <charset val="134"/>
      </rPr>
      <t>个行政村村干部等</t>
    </r>
    <r>
      <rPr>
        <sz val="10"/>
        <color theme="1"/>
        <rFont val="Times New Roman"/>
      </rPr>
      <t>)</t>
    </r>
    <r>
      <rPr>
        <sz val="10"/>
        <color theme="1"/>
        <rFont val="仿宋"/>
        <charset val="134"/>
      </rPr>
      <t>，区外培训三期（其中莆田两期），乡镇分散培训六期。</t>
    </r>
  </si>
  <si>
    <t>2022.3.24</t>
  </si>
  <si>
    <t>2022.10.15</t>
  </si>
  <si>
    <r>
      <rPr>
        <b/>
        <sz val="26"/>
        <rFont val="方正小标宋简体"/>
        <charset val="134"/>
      </rPr>
      <t>同心县</t>
    </r>
    <r>
      <rPr>
        <b/>
        <sz val="26"/>
        <rFont val="Times New Roman"/>
      </rPr>
      <t>2022</t>
    </r>
    <r>
      <rPr>
        <b/>
        <sz val="26"/>
        <rFont val="方正小标宋简体"/>
        <charset val="134"/>
      </rPr>
      <t>年闽宁协作资金项目作战图</t>
    </r>
  </si>
  <si>
    <r>
      <rPr>
        <b/>
        <sz val="12"/>
        <rFont val="仿宋_GB2312"/>
        <charset val="134"/>
      </rPr>
      <t>序号</t>
    </r>
  </si>
  <si>
    <r>
      <rPr>
        <b/>
        <sz val="12"/>
        <rFont val="仿宋_GB2312"/>
        <charset val="134"/>
      </rPr>
      <t>项目名称</t>
    </r>
  </si>
  <si>
    <r>
      <rPr>
        <b/>
        <sz val="12"/>
        <rFont val="仿宋_GB2312"/>
        <charset val="134"/>
      </rPr>
      <t>建设内容及规模</t>
    </r>
  </si>
  <si>
    <r>
      <rPr>
        <b/>
        <sz val="12"/>
        <rFont val="仿宋_GB2312"/>
        <charset val="134"/>
      </rPr>
      <t>建设</t>
    </r>
    <r>
      <rPr>
        <b/>
        <sz val="12"/>
        <rFont val="Times New Roman"/>
      </rPr>
      <t xml:space="preserve">
</t>
    </r>
    <r>
      <rPr>
        <b/>
        <sz val="12"/>
        <rFont val="仿宋_GB2312"/>
        <charset val="134"/>
      </rPr>
      <t>地点</t>
    </r>
  </si>
  <si>
    <r>
      <rPr>
        <b/>
        <sz val="12"/>
        <rFont val="仿宋_GB2312"/>
        <charset val="134"/>
      </rPr>
      <t>责任</t>
    </r>
    <r>
      <rPr>
        <b/>
        <sz val="12"/>
        <rFont val="Times New Roman"/>
      </rPr>
      <t xml:space="preserve">
</t>
    </r>
    <r>
      <rPr>
        <b/>
        <sz val="12"/>
        <rFont val="仿宋_GB2312"/>
        <charset val="134"/>
      </rPr>
      <t>单位</t>
    </r>
  </si>
  <si>
    <r>
      <rPr>
        <b/>
        <sz val="12"/>
        <rFont val="仿宋_GB2312"/>
        <charset val="134"/>
      </rPr>
      <t>经办人及</t>
    </r>
    <r>
      <rPr>
        <b/>
        <sz val="12"/>
        <rFont val="Times New Roman"/>
      </rPr>
      <t xml:space="preserve">
</t>
    </r>
    <r>
      <rPr>
        <b/>
        <sz val="12"/>
        <rFont val="仿宋_GB2312"/>
        <charset val="134"/>
      </rPr>
      <t>联系电话</t>
    </r>
  </si>
  <si>
    <r>
      <rPr>
        <b/>
        <sz val="12"/>
        <rFont val="仿宋_GB2312"/>
        <charset val="134"/>
      </rPr>
      <t>预估各环节方式及时间节点</t>
    </r>
  </si>
  <si>
    <r>
      <rPr>
        <b/>
        <sz val="12"/>
        <rFont val="仿宋_GB2312"/>
        <charset val="134"/>
      </rPr>
      <t>估算</t>
    </r>
    <r>
      <rPr>
        <b/>
        <sz val="12"/>
        <rFont val="Times New Roman"/>
      </rPr>
      <t xml:space="preserve">
</t>
    </r>
    <r>
      <rPr>
        <b/>
        <sz val="12"/>
        <rFont val="仿宋_GB2312"/>
        <charset val="134"/>
      </rPr>
      <t>投资</t>
    </r>
  </si>
  <si>
    <r>
      <rPr>
        <b/>
        <sz val="12"/>
        <rFont val="Times New Roman"/>
      </rPr>
      <t>2022</t>
    </r>
    <r>
      <rPr>
        <b/>
        <sz val="12"/>
        <rFont val="仿宋_GB2312"/>
        <charset val="134"/>
      </rPr>
      <t>年</t>
    </r>
    <r>
      <rPr>
        <b/>
        <sz val="12"/>
        <rFont val="Times New Roman"/>
      </rPr>
      <t xml:space="preserve">
</t>
    </r>
    <r>
      <rPr>
        <b/>
        <sz val="12"/>
        <rFont val="仿宋_GB2312"/>
        <charset val="134"/>
      </rPr>
      <t>计划完成投资</t>
    </r>
  </si>
  <si>
    <r>
      <rPr>
        <b/>
        <sz val="12"/>
        <rFont val="仿宋_GB2312"/>
        <charset val="134"/>
      </rPr>
      <t>拟安排</t>
    </r>
    <r>
      <rPr>
        <b/>
        <sz val="12"/>
        <rFont val="Times New Roman"/>
      </rPr>
      <t xml:space="preserve">
</t>
    </r>
    <r>
      <rPr>
        <b/>
        <sz val="12"/>
        <rFont val="仿宋_GB2312"/>
        <charset val="134"/>
      </rPr>
      <t>资金</t>
    </r>
  </si>
  <si>
    <r>
      <rPr>
        <b/>
        <sz val="12"/>
        <rFont val="仿宋_GB2312"/>
        <charset val="134"/>
      </rPr>
      <t>受益人口</t>
    </r>
  </si>
  <si>
    <r>
      <rPr>
        <b/>
        <sz val="12"/>
        <rFont val="仿宋_GB2312"/>
        <charset val="134"/>
      </rPr>
      <t>绩效目标设定</t>
    </r>
  </si>
  <si>
    <r>
      <rPr>
        <b/>
        <sz val="12"/>
        <rFont val="仿宋_GB2312"/>
        <charset val="134"/>
      </rPr>
      <t>备注</t>
    </r>
  </si>
  <si>
    <r>
      <rPr>
        <b/>
        <sz val="12"/>
        <rFont val="仿宋_GB2312"/>
        <charset val="134"/>
      </rPr>
      <t>建设</t>
    </r>
    <r>
      <rPr>
        <b/>
        <sz val="12"/>
        <rFont val="Times New Roman"/>
      </rPr>
      <t>/</t>
    </r>
    <r>
      <rPr>
        <b/>
        <sz val="12"/>
        <rFont val="仿宋_GB2312"/>
        <charset val="134"/>
      </rPr>
      <t>实施</t>
    </r>
    <r>
      <rPr>
        <b/>
        <sz val="12"/>
        <rFont val="Times New Roman"/>
      </rPr>
      <t xml:space="preserve">
</t>
    </r>
    <r>
      <rPr>
        <b/>
        <sz val="12"/>
        <rFont val="仿宋_GB2312"/>
        <charset val="134"/>
      </rPr>
      <t>方案</t>
    </r>
  </si>
  <si>
    <r>
      <rPr>
        <b/>
        <sz val="12"/>
        <rFont val="仿宋_GB2312"/>
        <charset val="134"/>
      </rPr>
      <t>土地</t>
    </r>
    <r>
      <rPr>
        <b/>
        <sz val="12"/>
        <rFont val="Times New Roman"/>
      </rPr>
      <t>/</t>
    </r>
    <r>
      <rPr>
        <b/>
        <sz val="12"/>
        <rFont val="仿宋_GB2312"/>
        <charset val="134"/>
      </rPr>
      <t>房产</t>
    </r>
    <r>
      <rPr>
        <b/>
        <sz val="12"/>
        <rFont val="Times New Roman"/>
      </rPr>
      <t xml:space="preserve">
</t>
    </r>
    <r>
      <rPr>
        <b/>
        <sz val="12"/>
        <rFont val="仿宋_GB2312"/>
        <charset val="134"/>
      </rPr>
      <t>使用权</t>
    </r>
  </si>
  <si>
    <r>
      <rPr>
        <b/>
        <sz val="12"/>
        <rFont val="仿宋_GB2312"/>
        <charset val="134"/>
      </rPr>
      <t>勘察</t>
    </r>
    <r>
      <rPr>
        <b/>
        <sz val="12"/>
        <rFont val="Times New Roman"/>
      </rPr>
      <t>/</t>
    </r>
    <r>
      <rPr>
        <b/>
        <sz val="12"/>
        <rFont val="仿宋_GB2312"/>
        <charset val="134"/>
      </rPr>
      <t>初步设计</t>
    </r>
  </si>
  <si>
    <r>
      <rPr>
        <b/>
        <sz val="12"/>
        <rFont val="仿宋_GB2312"/>
        <charset val="134"/>
      </rPr>
      <t>初设批复</t>
    </r>
  </si>
  <si>
    <r>
      <rPr>
        <b/>
        <sz val="12"/>
        <rFont val="仿宋_GB2312"/>
        <charset val="134"/>
      </rPr>
      <t>报建</t>
    </r>
  </si>
  <si>
    <r>
      <rPr>
        <b/>
        <sz val="12"/>
        <rFont val="仿宋_GB2312"/>
        <charset val="134"/>
      </rPr>
      <t>工程发包</t>
    </r>
  </si>
  <si>
    <r>
      <rPr>
        <b/>
        <sz val="12"/>
        <rFont val="仿宋_GB2312"/>
        <charset val="134"/>
      </rPr>
      <t>开工</t>
    </r>
  </si>
  <si>
    <r>
      <rPr>
        <b/>
        <sz val="12"/>
        <rFont val="仿宋_GB2312"/>
        <charset val="134"/>
      </rPr>
      <t>完工</t>
    </r>
  </si>
  <si>
    <r>
      <rPr>
        <b/>
        <sz val="12"/>
        <rFont val="仿宋_GB2312"/>
        <charset val="134"/>
      </rPr>
      <t>总人口</t>
    </r>
  </si>
  <si>
    <r>
      <rPr>
        <b/>
        <sz val="12"/>
        <rFont val="仿宋_GB2312"/>
        <charset val="134"/>
      </rPr>
      <t>其中已脱贫户人口</t>
    </r>
  </si>
  <si>
    <r>
      <rPr>
        <b/>
        <sz val="12"/>
        <rFont val="仿宋_GB2312"/>
        <charset val="134"/>
      </rPr>
      <t>合计（</t>
    </r>
    <r>
      <rPr>
        <b/>
        <sz val="12"/>
        <rFont val="Times New Roman"/>
      </rPr>
      <t>25</t>
    </r>
    <r>
      <rPr>
        <b/>
        <sz val="12"/>
        <rFont val="仿宋_GB2312"/>
        <charset val="134"/>
      </rPr>
      <t>个）</t>
    </r>
  </si>
  <si>
    <r>
      <rPr>
        <b/>
        <sz val="12"/>
        <rFont val="仿宋_GB2312"/>
        <charset val="134"/>
      </rPr>
      <t>一</t>
    </r>
  </si>
  <si>
    <r>
      <rPr>
        <b/>
        <sz val="12"/>
        <rFont val="仿宋_GB2312"/>
        <charset val="134"/>
      </rPr>
      <t>闽宁产业发展（</t>
    </r>
    <r>
      <rPr>
        <b/>
        <sz val="12"/>
        <rFont val="Times New Roman"/>
      </rPr>
      <t>12</t>
    </r>
    <r>
      <rPr>
        <b/>
        <sz val="12"/>
        <rFont val="仿宋_GB2312"/>
        <charset val="134"/>
      </rPr>
      <t>个）</t>
    </r>
  </si>
  <si>
    <r>
      <rPr>
        <b/>
        <sz val="12"/>
        <rFont val="仿宋_GB2312"/>
        <charset val="134"/>
      </rPr>
      <t>（一）</t>
    </r>
  </si>
  <si>
    <r>
      <rPr>
        <b/>
        <sz val="12"/>
        <rFont val="仿宋_GB2312"/>
        <charset val="134"/>
      </rPr>
      <t>闽籍企业带动联合发展项目（</t>
    </r>
    <r>
      <rPr>
        <b/>
        <sz val="12"/>
        <rFont val="Times New Roman"/>
      </rPr>
      <t>8</t>
    </r>
    <r>
      <rPr>
        <b/>
        <sz val="12"/>
        <rFont val="仿宋_GB2312"/>
        <charset val="134"/>
      </rPr>
      <t>个）</t>
    </r>
  </si>
  <si>
    <r>
      <rPr>
        <sz val="12"/>
        <color theme="1"/>
        <rFont val="仿宋_GB2312"/>
        <charset val="134"/>
      </rPr>
      <t>南安村温棚食用菌种植及基地提升项目</t>
    </r>
  </si>
  <si>
    <r>
      <rPr>
        <sz val="12"/>
        <color theme="1"/>
        <rFont val="仿宋_GB2312"/>
        <charset val="134"/>
      </rPr>
      <t>新建食用菌大棚</t>
    </r>
    <r>
      <rPr>
        <sz val="12"/>
        <color theme="1"/>
        <rFont val="Times New Roman"/>
      </rPr>
      <t>2</t>
    </r>
    <r>
      <rPr>
        <sz val="12"/>
        <color theme="1"/>
        <rFont val="仿宋_GB2312"/>
        <charset val="134"/>
      </rPr>
      <t>个（一个</t>
    </r>
    <r>
      <rPr>
        <sz val="12"/>
        <color theme="1"/>
        <rFont val="Times New Roman"/>
      </rPr>
      <t>800</t>
    </r>
    <r>
      <rPr>
        <sz val="12"/>
        <color theme="1"/>
        <rFont val="仿宋_GB2312"/>
        <charset val="134"/>
      </rPr>
      <t>平方米），配套菌架，电动内遮阳，电动顶开窗；基地相关设施提升。</t>
    </r>
  </si>
  <si>
    <r>
      <rPr>
        <sz val="12"/>
        <rFont val="仿宋_GB2312"/>
        <charset val="134"/>
      </rPr>
      <t>南安村</t>
    </r>
  </si>
  <si>
    <r>
      <rPr>
        <sz val="12"/>
        <color theme="1"/>
        <rFont val="仿宋_GB2312"/>
        <charset val="134"/>
      </rPr>
      <t>下马关镇</t>
    </r>
  </si>
  <si>
    <r>
      <rPr>
        <sz val="12"/>
        <rFont val="仿宋_GB2312"/>
        <charset val="134"/>
      </rPr>
      <t>杨学福</t>
    </r>
    <r>
      <rPr>
        <sz val="12"/>
        <rFont val="Times New Roman"/>
      </rPr>
      <t xml:space="preserve">
13469557194</t>
    </r>
  </si>
  <si>
    <r>
      <rPr>
        <sz val="12"/>
        <color theme="1"/>
        <rFont val="仿宋_GB2312"/>
        <charset val="134"/>
      </rPr>
      <t>帮扶发展菌菇产业，鼓励周边群众发展菌菇产业，提高群众收入。</t>
    </r>
  </si>
  <si>
    <r>
      <rPr>
        <sz val="12"/>
        <color theme="1"/>
        <rFont val="仿宋_GB2312"/>
        <charset val="134"/>
      </rPr>
      <t>张家树村食用菌种植项目</t>
    </r>
  </si>
  <si>
    <r>
      <rPr>
        <sz val="12"/>
        <color theme="1"/>
        <rFont val="仿宋_GB2312"/>
        <charset val="134"/>
      </rPr>
      <t>新建</t>
    </r>
    <r>
      <rPr>
        <sz val="12"/>
        <color theme="1"/>
        <rFont val="Times New Roman"/>
      </rPr>
      <t>9</t>
    </r>
    <r>
      <rPr>
        <sz val="12"/>
        <color theme="1"/>
        <rFont val="仿宋_GB2312"/>
        <charset val="134"/>
      </rPr>
      <t>栋菌菇大棚，每座建筑面积</t>
    </r>
    <r>
      <rPr>
        <sz val="12"/>
        <color theme="1"/>
        <rFont val="Times New Roman"/>
      </rPr>
      <t>800</t>
    </r>
    <r>
      <rPr>
        <sz val="12"/>
        <color theme="1"/>
        <rFont val="仿宋_GB2312"/>
        <charset val="134"/>
      </rPr>
      <t>平方米（</t>
    </r>
    <r>
      <rPr>
        <sz val="12"/>
        <color theme="1"/>
        <rFont val="Times New Roman"/>
      </rPr>
      <t>10</t>
    </r>
    <r>
      <rPr>
        <sz val="12"/>
        <color theme="1"/>
        <rFont val="仿宋_GB2312"/>
        <charset val="134"/>
      </rPr>
      <t>米</t>
    </r>
    <r>
      <rPr>
        <sz val="12"/>
        <color theme="1"/>
        <rFont val="Times New Roman"/>
      </rPr>
      <t>×80</t>
    </r>
    <r>
      <rPr>
        <sz val="12"/>
        <color theme="1"/>
        <rFont val="仿宋_GB2312"/>
        <charset val="134"/>
      </rPr>
      <t>米），建筑面积总计</t>
    </r>
    <r>
      <rPr>
        <sz val="12"/>
        <color theme="1"/>
        <rFont val="Times New Roman"/>
      </rPr>
      <t>7200</t>
    </r>
    <r>
      <rPr>
        <sz val="12"/>
        <color theme="1"/>
        <rFont val="仿宋_GB2312"/>
        <charset val="134"/>
      </rPr>
      <t>平方米；新建一座冷库，建筑面积</t>
    </r>
    <r>
      <rPr>
        <sz val="12"/>
        <color theme="1"/>
        <rFont val="Times New Roman"/>
      </rPr>
      <t>120</t>
    </r>
    <r>
      <rPr>
        <sz val="12"/>
        <color theme="1"/>
        <rFont val="仿宋_GB2312"/>
        <charset val="134"/>
      </rPr>
      <t>平方米；配套自动温度、湿度检测控制设备和自动喷水装置。</t>
    </r>
  </si>
  <si>
    <r>
      <rPr>
        <sz val="12"/>
        <rFont val="仿宋_GB2312"/>
        <charset val="134"/>
      </rPr>
      <t>张家树村</t>
    </r>
  </si>
  <si>
    <r>
      <rPr>
        <sz val="12"/>
        <color theme="1"/>
        <rFont val="仿宋_GB2312"/>
        <charset val="134"/>
      </rPr>
      <t>帮扶发展菌菇产业，鼓励周边群众发展菌菇种植，提高群众收入。</t>
    </r>
  </si>
  <si>
    <r>
      <rPr>
        <sz val="12"/>
        <color theme="1"/>
        <rFont val="仿宋_GB2312"/>
        <charset val="134"/>
      </rPr>
      <t>石狮开发区边桥村食用菌种植项目</t>
    </r>
  </si>
  <si>
    <r>
      <rPr>
        <sz val="12"/>
        <rFont val="仿宋_GB2312"/>
        <charset val="134"/>
      </rPr>
      <t>边桥村</t>
    </r>
  </si>
  <si>
    <r>
      <rPr>
        <sz val="12"/>
        <color theme="1"/>
        <rFont val="仿宋_GB2312"/>
        <charset val="134"/>
      </rPr>
      <t>石狮开发区</t>
    </r>
  </si>
  <si>
    <r>
      <rPr>
        <sz val="12"/>
        <rFont val="仿宋_GB2312"/>
        <charset val="134"/>
      </rPr>
      <t>田志成</t>
    </r>
    <r>
      <rPr>
        <sz val="12"/>
        <rFont val="Times New Roman"/>
      </rPr>
      <t xml:space="preserve">
18209619006</t>
    </r>
  </si>
  <si>
    <r>
      <rPr>
        <sz val="12"/>
        <rFont val="仿宋_GB2312"/>
        <charset val="134"/>
      </rPr>
      <t>已完成</t>
    </r>
  </si>
  <si>
    <r>
      <rPr>
        <sz val="12"/>
        <rFont val="仿宋_GB2312"/>
        <charset val="134"/>
      </rPr>
      <t>石狮开发区边桥村养殖园区续建项目</t>
    </r>
  </si>
  <si>
    <r>
      <rPr>
        <sz val="12"/>
        <color theme="1"/>
        <rFont val="仿宋_GB2312"/>
        <charset val="134"/>
      </rPr>
      <t>新建羊养殖圈舍</t>
    </r>
    <r>
      <rPr>
        <sz val="12"/>
        <color theme="1"/>
        <rFont val="Times New Roman"/>
      </rPr>
      <t>6</t>
    </r>
    <r>
      <rPr>
        <sz val="12"/>
        <color theme="1"/>
        <rFont val="仿宋_GB2312"/>
        <charset val="134"/>
      </rPr>
      <t>座</t>
    </r>
    <r>
      <rPr>
        <sz val="12"/>
        <color theme="1"/>
        <rFont val="Times New Roman"/>
      </rPr>
      <t>3600</t>
    </r>
    <r>
      <rPr>
        <sz val="12"/>
        <color theme="1"/>
        <rFont val="仿宋_GB2312"/>
        <charset val="134"/>
      </rPr>
      <t>平方米（每座</t>
    </r>
    <r>
      <rPr>
        <sz val="12"/>
        <color theme="1"/>
        <rFont val="Times New Roman"/>
      </rPr>
      <t>60</t>
    </r>
    <r>
      <rPr>
        <sz val="12"/>
        <color theme="1"/>
        <rFont val="仿宋_GB2312"/>
        <charset val="134"/>
      </rPr>
      <t>米</t>
    </r>
    <r>
      <rPr>
        <sz val="12"/>
        <color theme="1"/>
        <rFont val="Times New Roman"/>
      </rPr>
      <t>×10</t>
    </r>
    <r>
      <rPr>
        <sz val="12"/>
        <color theme="1"/>
        <rFont val="仿宋_GB2312"/>
        <charset val="134"/>
      </rPr>
      <t>米），配套饲草料棚</t>
    </r>
    <r>
      <rPr>
        <sz val="12"/>
        <color theme="1"/>
        <rFont val="Times New Roman"/>
      </rPr>
      <t>6</t>
    </r>
    <r>
      <rPr>
        <sz val="12"/>
        <color theme="1"/>
        <rFont val="仿宋_GB2312"/>
        <charset val="134"/>
      </rPr>
      <t>座</t>
    </r>
    <r>
      <rPr>
        <sz val="12"/>
        <color theme="1"/>
        <rFont val="Times New Roman"/>
      </rPr>
      <t>360</t>
    </r>
    <r>
      <rPr>
        <sz val="12"/>
        <color theme="1"/>
        <rFont val="仿宋_GB2312"/>
        <charset val="134"/>
      </rPr>
      <t>平方米（每座</t>
    </r>
    <r>
      <rPr>
        <sz val="12"/>
        <color theme="1"/>
        <rFont val="Times New Roman"/>
      </rPr>
      <t>6</t>
    </r>
    <r>
      <rPr>
        <sz val="12"/>
        <color theme="1"/>
        <rFont val="仿宋_GB2312"/>
        <charset val="134"/>
      </rPr>
      <t>米</t>
    </r>
    <r>
      <rPr>
        <sz val="12"/>
        <color theme="1"/>
        <rFont val="Times New Roman"/>
      </rPr>
      <t>×10</t>
    </r>
    <r>
      <rPr>
        <sz val="12"/>
        <color theme="1"/>
        <rFont val="仿宋_GB2312"/>
        <charset val="134"/>
      </rPr>
      <t>米），围栏</t>
    </r>
    <r>
      <rPr>
        <sz val="12"/>
        <color theme="1"/>
        <rFont val="Times New Roman"/>
      </rPr>
      <t>1000</t>
    </r>
    <r>
      <rPr>
        <sz val="12"/>
        <color theme="1"/>
        <rFont val="仿宋_GB2312"/>
        <charset val="134"/>
      </rPr>
      <t>米。</t>
    </r>
  </si>
  <si>
    <r>
      <rPr>
        <sz val="12"/>
        <color theme="1"/>
        <rFont val="仿宋_GB2312"/>
        <charset val="134"/>
      </rPr>
      <t>帮扶发展养殖产业，鼓励周边群众发展养殖产业，提高群众收入。</t>
    </r>
  </si>
  <si>
    <r>
      <rPr>
        <sz val="12"/>
        <rFont val="仿宋_GB2312"/>
        <charset val="134"/>
      </rPr>
      <t>罗山东麓酿酒葡萄基地智能化苗木温室项目</t>
    </r>
  </si>
  <si>
    <r>
      <rPr>
        <sz val="12"/>
        <color theme="1"/>
        <rFont val="仿宋_GB2312"/>
        <charset val="134"/>
      </rPr>
      <t>建设</t>
    </r>
    <r>
      <rPr>
        <sz val="12"/>
        <color theme="1"/>
        <rFont val="Times New Roman"/>
      </rPr>
      <t>3520</t>
    </r>
    <r>
      <rPr>
        <sz val="12"/>
        <color theme="1"/>
        <rFont val="宋体"/>
        <charset val="134"/>
      </rPr>
      <t>㎡</t>
    </r>
    <r>
      <rPr>
        <sz val="12"/>
        <color theme="1"/>
        <rFont val="仿宋_GB2312"/>
        <charset val="134"/>
      </rPr>
      <t>智能化葡萄苗木温室，配备室外给水管网、电气工程、水肥一体化设施等。</t>
    </r>
  </si>
  <si>
    <r>
      <rPr>
        <sz val="12"/>
        <rFont val="仿宋_GB2312"/>
        <charset val="134"/>
      </rPr>
      <t>旧庄村</t>
    </r>
  </si>
  <si>
    <r>
      <rPr>
        <sz val="12"/>
        <color theme="1"/>
        <rFont val="仿宋_GB2312"/>
        <charset val="134"/>
      </rPr>
      <t>韦州镇</t>
    </r>
  </si>
  <si>
    <r>
      <rPr>
        <sz val="12"/>
        <rFont val="仿宋_GB2312"/>
        <charset val="134"/>
      </rPr>
      <t>马自军</t>
    </r>
    <r>
      <rPr>
        <sz val="12"/>
        <rFont val="Times New Roman"/>
      </rPr>
      <t xml:space="preserve">
18295537666</t>
    </r>
  </si>
  <si>
    <r>
      <rPr>
        <sz val="12"/>
        <color theme="1"/>
        <rFont val="仿宋_GB2312"/>
        <charset val="134"/>
      </rPr>
      <t>帮扶发展葡萄苗木产业，增加葡萄种植面积，鼓励周边群众发展葡萄产业，提高群众收入。</t>
    </r>
  </si>
  <si>
    <r>
      <rPr>
        <sz val="12"/>
        <color theme="1"/>
        <rFont val="仿宋_GB2312"/>
        <charset val="134"/>
      </rPr>
      <t>罗山东麓韦州葡萄文化创意中心项目</t>
    </r>
  </si>
  <si>
    <r>
      <rPr>
        <sz val="12"/>
        <color theme="1"/>
        <rFont val="仿宋_GB2312"/>
        <charset val="134"/>
      </rPr>
      <t>利用原</t>
    </r>
    <r>
      <rPr>
        <sz val="12"/>
        <color theme="1"/>
        <rFont val="Times New Roman"/>
      </rPr>
      <t>300</t>
    </r>
    <r>
      <rPr>
        <sz val="12"/>
        <color theme="1"/>
        <rFont val="仿宋_GB2312"/>
        <charset val="134"/>
      </rPr>
      <t>平方米韦州驿站进行装饰装修，改造升级作为葡萄酒文化创意中心。</t>
    </r>
  </si>
  <si>
    <r>
      <rPr>
        <sz val="12"/>
        <color theme="1"/>
        <rFont val="仿宋_GB2312"/>
        <charset val="134"/>
      </rPr>
      <t>更好的促进罗山东麓葡萄产业发展，以产业振兴带动乡村振兴，将韦州罗山东麓葡萄产业园区打造成文旅结合，一、二、三产业融合发展的葡萄文旅创意园。</t>
    </r>
  </si>
  <si>
    <t>韦州万头肉牛养殖场有机肥补贴项目</t>
  </si>
  <si>
    <r>
      <rPr>
        <sz val="12"/>
        <color theme="1"/>
        <rFont val="仿宋_GB2312"/>
        <charset val="134"/>
      </rPr>
      <t>为有机肥企业在购置生产设备，含发酵罐基本配置系统、碱罐系统、消泡罐、补料罐、热水罐、管路阀门系统、蒸汽锅炉、控制系统、操作平台等生物有机肥设备，按照</t>
    </r>
    <r>
      <rPr>
        <sz val="12"/>
        <color theme="1"/>
        <rFont val="Times New Roman"/>
      </rPr>
      <t>30%</t>
    </r>
    <r>
      <rPr>
        <sz val="12"/>
        <color theme="1"/>
        <rFont val="仿宋_GB2312"/>
        <charset val="134"/>
      </rPr>
      <t>予以补贴，补贴总额不超过</t>
    </r>
    <r>
      <rPr>
        <sz val="12"/>
        <color theme="1"/>
        <rFont val="Times New Roman"/>
      </rPr>
      <t>200</t>
    </r>
    <r>
      <rPr>
        <sz val="12"/>
        <color theme="1"/>
        <rFont val="仿宋_GB2312"/>
        <charset val="134"/>
      </rPr>
      <t>万元。</t>
    </r>
  </si>
  <si>
    <r>
      <rPr>
        <sz val="12"/>
        <rFont val="仿宋_GB2312"/>
        <charset val="134"/>
      </rPr>
      <t>韦二村</t>
    </r>
  </si>
  <si>
    <r>
      <rPr>
        <sz val="12"/>
        <color theme="1"/>
        <rFont val="仿宋_GB2312"/>
        <charset val="134"/>
      </rPr>
      <t>消化利用牲畜粪便，降低化肥使用量，提高农副产品品质。</t>
    </r>
  </si>
  <si>
    <r>
      <rPr>
        <sz val="12"/>
        <rFont val="仿宋_GB2312"/>
        <charset val="134"/>
      </rPr>
      <t>滩羊屠宰（脱毛）加工生产线补贴项目</t>
    </r>
  </si>
  <si>
    <r>
      <rPr>
        <sz val="12"/>
        <rFont val="仿宋_GB2312"/>
        <charset val="134"/>
      </rPr>
      <t>新建厂房</t>
    </r>
    <r>
      <rPr>
        <sz val="12"/>
        <rFont val="Times New Roman"/>
      </rPr>
      <t>2000</t>
    </r>
    <r>
      <rPr>
        <sz val="12"/>
        <rFont val="仿宋_GB2312"/>
        <charset val="134"/>
      </rPr>
      <t>平方米及冷库、购置设备，项目总投资</t>
    </r>
    <r>
      <rPr>
        <sz val="12"/>
        <rFont val="Times New Roman"/>
      </rPr>
      <t>600</t>
    </r>
    <r>
      <rPr>
        <sz val="12"/>
        <rFont val="仿宋_GB2312"/>
        <charset val="134"/>
      </rPr>
      <t>万元以上，按照</t>
    </r>
    <r>
      <rPr>
        <sz val="12"/>
        <rFont val="Times New Roman"/>
      </rPr>
      <t>30%</t>
    </r>
    <r>
      <rPr>
        <sz val="12"/>
        <rFont val="仿宋_GB2312"/>
        <charset val="134"/>
      </rPr>
      <t>给予补贴，补贴总额不超过</t>
    </r>
    <r>
      <rPr>
        <sz val="12"/>
        <rFont val="Times New Roman"/>
      </rPr>
      <t>180</t>
    </r>
    <r>
      <rPr>
        <sz val="12"/>
        <rFont val="仿宋_GB2312"/>
        <charset val="134"/>
      </rPr>
      <t>万元。</t>
    </r>
  </si>
  <si>
    <r>
      <rPr>
        <sz val="12"/>
        <rFont val="仿宋_GB2312"/>
        <charset val="134"/>
      </rPr>
      <t>南村</t>
    </r>
  </si>
  <si>
    <r>
      <rPr>
        <sz val="12"/>
        <rFont val="仿宋_GB2312"/>
        <charset val="134"/>
      </rPr>
      <t>王团镇</t>
    </r>
  </si>
  <si>
    <r>
      <rPr>
        <sz val="12"/>
        <rFont val="仿宋_GB2312"/>
        <charset val="134"/>
      </rPr>
      <t>周洋</t>
    </r>
    <r>
      <rPr>
        <sz val="12"/>
        <rFont val="Times New Roman"/>
      </rPr>
      <t xml:space="preserve">
13895352247</t>
    </r>
  </si>
  <si>
    <t>2022.04.20</t>
  </si>
  <si>
    <r>
      <rPr>
        <sz val="12"/>
        <rFont val="仿宋_GB2312"/>
        <charset val="134"/>
      </rPr>
      <t>拓宽滩羊销售渠道，充分发挥消费帮扶重要作用，助力乡村振兴。</t>
    </r>
  </si>
  <si>
    <r>
      <rPr>
        <b/>
        <sz val="12"/>
        <color theme="1"/>
        <rFont val="仿宋_GB2312"/>
        <charset val="134"/>
      </rPr>
      <t>（二）</t>
    </r>
  </si>
  <si>
    <r>
      <rPr>
        <b/>
        <sz val="12"/>
        <color theme="1"/>
        <rFont val="仿宋_GB2312"/>
        <charset val="134"/>
      </rPr>
      <t>鼓励闽籍企业发展（</t>
    </r>
    <r>
      <rPr>
        <b/>
        <sz val="12"/>
        <color theme="1"/>
        <rFont val="Times New Roman"/>
      </rPr>
      <t>1</t>
    </r>
    <r>
      <rPr>
        <b/>
        <sz val="12"/>
        <color theme="1"/>
        <rFont val="仿宋_GB2312"/>
        <charset val="134"/>
      </rPr>
      <t>个）</t>
    </r>
  </si>
  <si>
    <r>
      <rPr>
        <sz val="12"/>
        <color theme="1"/>
        <rFont val="仿宋_GB2312"/>
        <charset val="134"/>
      </rPr>
      <t>闽籍企业产业扶持项目</t>
    </r>
  </si>
  <si>
    <r>
      <rPr>
        <sz val="12"/>
        <color theme="1"/>
        <rFont val="仿宋_GB2312"/>
        <charset val="134"/>
      </rPr>
      <t>用于入驻园区闽籍企业购置设备、物流等方面补贴。</t>
    </r>
  </si>
  <si>
    <r>
      <rPr>
        <sz val="12"/>
        <rFont val="仿宋_GB2312"/>
        <charset val="134"/>
      </rPr>
      <t>工业园区</t>
    </r>
  </si>
  <si>
    <r>
      <rPr>
        <sz val="12"/>
        <color theme="1"/>
        <rFont val="仿宋_GB2312"/>
        <charset val="134"/>
      </rPr>
      <t>同心工业园区</t>
    </r>
  </si>
  <si>
    <r>
      <rPr>
        <sz val="12"/>
        <rFont val="仿宋_GB2312"/>
        <charset val="134"/>
      </rPr>
      <t>丁涛</t>
    </r>
    <r>
      <rPr>
        <sz val="12"/>
        <rFont val="Times New Roman"/>
      </rPr>
      <t xml:space="preserve">
13309530688</t>
    </r>
  </si>
  <si>
    <r>
      <rPr>
        <sz val="12"/>
        <color theme="1"/>
        <rFont val="仿宋_GB2312"/>
        <charset val="134"/>
      </rPr>
      <t>对入驻闽籍企业在设备购置、物流等方面给予补贴，促进企业在同稳定发展，带动本地经济发展，增加群众收入。</t>
    </r>
  </si>
  <si>
    <r>
      <rPr>
        <b/>
        <sz val="12"/>
        <color theme="1"/>
        <rFont val="仿宋_GB2312"/>
        <charset val="134"/>
      </rPr>
      <t>（三）</t>
    </r>
  </si>
  <si>
    <r>
      <rPr>
        <b/>
        <sz val="12"/>
        <color theme="1"/>
        <rFont val="仿宋_GB2312"/>
        <charset val="134"/>
      </rPr>
      <t>闽宁产业园区建设（</t>
    </r>
    <r>
      <rPr>
        <b/>
        <sz val="12"/>
        <color theme="1"/>
        <rFont val="Times New Roman"/>
      </rPr>
      <t>1</t>
    </r>
    <r>
      <rPr>
        <b/>
        <sz val="12"/>
        <color theme="1"/>
        <rFont val="仿宋_GB2312"/>
        <charset val="134"/>
      </rPr>
      <t>）</t>
    </r>
  </si>
  <si>
    <r>
      <rPr>
        <sz val="12"/>
        <rFont val="仿宋_GB2312"/>
        <charset val="134"/>
      </rPr>
      <t>同心县工业园区</t>
    </r>
    <r>
      <rPr>
        <sz val="12"/>
        <color theme="1"/>
        <rFont val="仿宋_GB2312"/>
        <charset val="134"/>
      </rPr>
      <t>标准化厂房及基础设施建设项目</t>
    </r>
  </si>
  <si>
    <r>
      <rPr>
        <sz val="12"/>
        <rFont val="仿宋_GB2312"/>
        <charset val="134"/>
      </rPr>
      <t>在闽宁共建产业园区内新建标准化厂房</t>
    </r>
    <r>
      <rPr>
        <sz val="12"/>
        <rFont val="Times New Roman"/>
      </rPr>
      <t>6</t>
    </r>
    <r>
      <rPr>
        <sz val="12"/>
        <rFont val="仿宋_GB2312"/>
        <charset val="134"/>
      </rPr>
      <t>栋</t>
    </r>
    <r>
      <rPr>
        <sz val="12"/>
        <rFont val="Times New Roman"/>
      </rPr>
      <t>18000</t>
    </r>
    <r>
      <rPr>
        <sz val="12"/>
        <rFont val="仿宋_GB2312"/>
        <charset val="134"/>
      </rPr>
      <t>多平方米、消防泵房及其他配套设施，占地面积约</t>
    </r>
    <r>
      <rPr>
        <sz val="12"/>
        <rFont val="Times New Roman"/>
      </rPr>
      <t>50</t>
    </r>
    <r>
      <rPr>
        <sz val="12"/>
        <rFont val="仿宋_GB2312"/>
        <charset val="134"/>
      </rPr>
      <t>亩，闽宁资金投入</t>
    </r>
    <r>
      <rPr>
        <sz val="12"/>
        <rFont val="Times New Roman"/>
      </rPr>
      <t>3000</t>
    </r>
    <r>
      <rPr>
        <sz val="12"/>
        <rFont val="仿宋_GB2312"/>
        <charset val="134"/>
      </rPr>
      <t>万元。</t>
    </r>
  </si>
  <si>
    <r>
      <rPr>
        <sz val="12"/>
        <rFont val="仿宋_GB2312"/>
        <charset val="134"/>
      </rPr>
      <t>工业园区</t>
    </r>
    <r>
      <rPr>
        <sz val="12"/>
        <rFont val="Times New Roman"/>
      </rPr>
      <t xml:space="preserve">
</t>
    </r>
    <r>
      <rPr>
        <sz val="12"/>
        <rFont val="仿宋_GB2312"/>
        <charset val="134"/>
      </rPr>
      <t>拓展区</t>
    </r>
  </si>
  <si>
    <r>
      <rPr>
        <sz val="12"/>
        <rFont val="仿宋_GB2312"/>
        <charset val="134"/>
      </rPr>
      <t>马军</t>
    </r>
    <r>
      <rPr>
        <sz val="12"/>
        <rFont val="Times New Roman"/>
      </rPr>
      <t xml:space="preserve">
13995150564</t>
    </r>
  </si>
  <si>
    <r>
      <rPr>
        <sz val="12"/>
        <color theme="1"/>
        <rFont val="仿宋_GB2312"/>
        <charset val="134"/>
      </rPr>
      <t>引进企业大力发展轻工业，为劳务移民提供更多就业岗位，推动县域经济高质量发展。</t>
    </r>
  </si>
  <si>
    <r>
      <rPr>
        <sz val="12"/>
        <rFont val="仿宋_GB2312"/>
        <charset val="134"/>
      </rPr>
      <t>闽宁莆田同心共建产业园</t>
    </r>
  </si>
  <si>
    <r>
      <rPr>
        <b/>
        <sz val="12"/>
        <color theme="1"/>
        <rFont val="仿宋_GB2312"/>
        <charset val="134"/>
      </rPr>
      <t>（四）</t>
    </r>
  </si>
  <si>
    <r>
      <rPr>
        <b/>
        <sz val="12"/>
        <color theme="1"/>
        <rFont val="仿宋_GB2312"/>
        <charset val="134"/>
      </rPr>
      <t>闽宁消费帮扶协作（</t>
    </r>
    <r>
      <rPr>
        <b/>
        <sz val="12"/>
        <color theme="1"/>
        <rFont val="Times New Roman"/>
      </rPr>
      <t>2</t>
    </r>
    <r>
      <rPr>
        <b/>
        <sz val="12"/>
        <color theme="1"/>
        <rFont val="仿宋_GB2312"/>
        <charset val="134"/>
      </rPr>
      <t>个）</t>
    </r>
  </si>
  <si>
    <r>
      <rPr>
        <sz val="12"/>
        <color theme="1"/>
        <rFont val="仿宋_GB2312"/>
        <charset val="134"/>
      </rPr>
      <t>农特产品消费帮扶补贴项目</t>
    </r>
  </si>
  <si>
    <r>
      <rPr>
        <sz val="12"/>
        <color theme="1"/>
        <rFont val="仿宋_GB2312"/>
        <charset val="134"/>
      </rPr>
      <t>凡是销售本县农特产品</t>
    </r>
    <r>
      <rPr>
        <sz val="12"/>
        <color theme="1"/>
        <rFont val="Times New Roman"/>
      </rPr>
      <t>20</t>
    </r>
    <r>
      <rPr>
        <sz val="12"/>
        <color theme="1"/>
        <rFont val="仿宋_GB2312"/>
        <charset val="134"/>
      </rPr>
      <t>万元以上的进入</t>
    </r>
    <r>
      <rPr>
        <sz val="12"/>
        <color theme="1"/>
        <rFont val="Times New Roman"/>
      </rPr>
      <t>832</t>
    </r>
    <r>
      <rPr>
        <sz val="12"/>
        <color theme="1"/>
        <rFont val="仿宋_GB2312"/>
        <charset val="134"/>
      </rPr>
      <t>消费帮扶名录的同心企业、合作社，且通过利益联结带动脱贫人口及</t>
    </r>
    <r>
      <rPr>
        <sz val="12"/>
        <color theme="1"/>
        <rFont val="Times New Roman"/>
      </rPr>
      <t>“</t>
    </r>
    <r>
      <rPr>
        <sz val="12"/>
        <color theme="1"/>
        <rFont val="仿宋_GB2312"/>
        <charset val="134"/>
      </rPr>
      <t>三类人员</t>
    </r>
    <r>
      <rPr>
        <sz val="12"/>
        <color theme="1"/>
        <rFont val="Times New Roman"/>
      </rPr>
      <t>”</t>
    </r>
    <r>
      <rPr>
        <sz val="12"/>
        <color theme="1"/>
        <rFont val="仿宋_GB2312"/>
        <charset val="134"/>
      </rPr>
      <t>动态监测户</t>
    </r>
    <r>
      <rPr>
        <sz val="12"/>
        <color theme="1"/>
        <rFont val="Times New Roman"/>
      </rPr>
      <t>5</t>
    </r>
    <r>
      <rPr>
        <sz val="12"/>
        <color theme="1"/>
        <rFont val="仿宋_GB2312"/>
        <charset val="134"/>
      </rPr>
      <t>人以上的，按销售额的</t>
    </r>
    <r>
      <rPr>
        <sz val="12"/>
        <color theme="1"/>
        <rFont val="Times New Roman"/>
      </rPr>
      <t>1.5%</t>
    </r>
    <r>
      <rPr>
        <sz val="12"/>
        <color theme="1"/>
        <rFont val="仿宋_GB2312"/>
        <charset val="134"/>
      </rPr>
      <t>给予补贴，每家企业、合作社补贴累计最高不超过</t>
    </r>
    <r>
      <rPr>
        <sz val="12"/>
        <color theme="1"/>
        <rFont val="Times New Roman"/>
      </rPr>
      <t>30</t>
    </r>
    <r>
      <rPr>
        <sz val="12"/>
        <color theme="1"/>
        <rFont val="仿宋_GB2312"/>
        <charset val="134"/>
      </rPr>
      <t>万元。实现年销售额</t>
    </r>
    <r>
      <rPr>
        <sz val="12"/>
        <color theme="1"/>
        <rFont val="Times New Roman"/>
      </rPr>
      <t>2</t>
    </r>
    <r>
      <rPr>
        <sz val="12"/>
        <color theme="1"/>
        <rFont val="仿宋_GB2312"/>
        <charset val="134"/>
      </rPr>
      <t>亿元以上。</t>
    </r>
  </si>
  <si>
    <r>
      <rPr>
        <sz val="12"/>
        <rFont val="仿宋_GB2312"/>
        <charset val="134"/>
      </rPr>
      <t>全县</t>
    </r>
    <r>
      <rPr>
        <sz val="12"/>
        <rFont val="Times New Roman"/>
      </rPr>
      <t xml:space="preserve">
</t>
    </r>
    <r>
      <rPr>
        <sz val="12"/>
        <rFont val="仿宋_GB2312"/>
        <charset val="134"/>
      </rPr>
      <t>各乡镇</t>
    </r>
  </si>
  <si>
    <r>
      <rPr>
        <sz val="12"/>
        <rFont val="仿宋_GB2312"/>
        <charset val="134"/>
      </rPr>
      <t>工信商务局</t>
    </r>
    <r>
      <rPr>
        <sz val="12"/>
        <rFont val="Times New Roman"/>
      </rPr>
      <t xml:space="preserve">
</t>
    </r>
    <r>
      <rPr>
        <sz val="12"/>
        <rFont val="仿宋_GB2312"/>
        <charset val="134"/>
      </rPr>
      <t>农业农村局</t>
    </r>
  </si>
  <si>
    <r>
      <rPr>
        <sz val="12"/>
        <rFont val="仿宋_GB2312"/>
        <charset val="134"/>
      </rPr>
      <t>张少江</t>
    </r>
    <r>
      <rPr>
        <sz val="12"/>
        <rFont val="Times New Roman"/>
      </rPr>
      <t xml:space="preserve">
18169578002</t>
    </r>
  </si>
  <si>
    <r>
      <rPr>
        <sz val="12"/>
        <rFont val="仿宋_GB2312"/>
        <charset val="134"/>
      </rPr>
      <t>分</t>
    </r>
    <r>
      <rPr>
        <sz val="12"/>
        <rFont val="Times New Roman"/>
      </rPr>
      <t>2-3</t>
    </r>
    <r>
      <rPr>
        <sz val="12"/>
        <rFont val="仿宋_GB2312"/>
        <charset val="134"/>
      </rPr>
      <t>批次</t>
    </r>
  </si>
  <si>
    <r>
      <rPr>
        <sz val="12"/>
        <color theme="1"/>
        <rFont val="仿宋_GB2312"/>
        <charset val="134"/>
      </rPr>
      <t>进一步拓宽全县农特产品销售渠道，鼓励企业销售农特产品，有效带动我县脱贫人口增收。</t>
    </r>
  </si>
  <si>
    <r>
      <rPr>
        <sz val="12"/>
        <color theme="1"/>
        <rFont val="仿宋_GB2312"/>
        <charset val="134"/>
      </rPr>
      <t>宁莆同购电商城运营项目</t>
    </r>
  </si>
  <si>
    <r>
      <rPr>
        <sz val="12"/>
        <color theme="1"/>
        <rFont val="仿宋_GB2312"/>
        <charset val="134"/>
      </rPr>
      <t>在闽宁同心产业园建设宁莆同购产品展示、仓储集散中心；按同心农特产品销售额的</t>
    </r>
    <r>
      <rPr>
        <sz val="12"/>
        <color theme="1"/>
        <rFont val="Times New Roman"/>
      </rPr>
      <t>1%</t>
    </r>
    <r>
      <rPr>
        <sz val="12"/>
        <color theme="1"/>
        <rFont val="仿宋_GB2312"/>
        <charset val="134"/>
      </rPr>
      <t>给予补贴，实现销售额</t>
    </r>
    <r>
      <rPr>
        <sz val="12"/>
        <color theme="1"/>
        <rFont val="Times New Roman"/>
      </rPr>
      <t>5000</t>
    </r>
    <r>
      <rPr>
        <sz val="12"/>
        <color theme="1"/>
        <rFont val="仿宋_GB2312"/>
        <charset val="134"/>
      </rPr>
      <t>万元以上最高给予补贴</t>
    </r>
    <r>
      <rPr>
        <sz val="12"/>
        <color theme="1"/>
        <rFont val="Times New Roman"/>
      </rPr>
      <t>50</t>
    </r>
    <r>
      <rPr>
        <sz val="12"/>
        <color theme="1"/>
        <rFont val="仿宋_GB2312"/>
        <charset val="134"/>
      </rPr>
      <t>万元。</t>
    </r>
  </si>
  <si>
    <r>
      <rPr>
        <sz val="12"/>
        <rFont val="仿宋_GB2312"/>
        <charset val="134"/>
      </rPr>
      <t>闽宁产业园</t>
    </r>
  </si>
  <si>
    <r>
      <rPr>
        <sz val="12"/>
        <rFont val="仿宋_GB2312"/>
        <charset val="134"/>
      </rPr>
      <t>工信商务局</t>
    </r>
  </si>
  <si>
    <r>
      <rPr>
        <b/>
        <sz val="12"/>
        <color theme="1"/>
        <rFont val="仿宋_GB2312"/>
        <charset val="134"/>
      </rPr>
      <t>二</t>
    </r>
  </si>
  <si>
    <r>
      <rPr>
        <b/>
        <sz val="12"/>
        <color theme="1"/>
        <rFont val="仿宋_GB2312"/>
        <charset val="134"/>
      </rPr>
      <t>就业帮扶项目（</t>
    </r>
    <r>
      <rPr>
        <b/>
        <sz val="12"/>
        <color theme="1"/>
        <rFont val="Times New Roman"/>
      </rPr>
      <t>3</t>
    </r>
    <r>
      <rPr>
        <b/>
        <sz val="12"/>
        <color theme="1"/>
        <rFont val="仿宋_GB2312"/>
        <charset val="134"/>
      </rPr>
      <t>个）</t>
    </r>
  </si>
  <si>
    <r>
      <rPr>
        <sz val="12"/>
        <rFont val="仿宋_GB2312"/>
        <charset val="134"/>
      </rPr>
      <t>罗山东麓葡萄园旧庄村产业工人基地项目</t>
    </r>
  </si>
  <si>
    <r>
      <rPr>
        <sz val="12"/>
        <rFont val="仿宋_GB2312"/>
        <charset val="134"/>
      </rPr>
      <t>新建宿舍建筑面积约</t>
    </r>
    <r>
      <rPr>
        <sz val="12"/>
        <rFont val="Times New Roman"/>
      </rPr>
      <t>504</t>
    </r>
    <r>
      <rPr>
        <sz val="12"/>
        <rFont val="仿宋_GB2312"/>
        <charset val="134"/>
      </rPr>
      <t>平方米，维修改造旧村部约</t>
    </r>
    <r>
      <rPr>
        <sz val="12"/>
        <rFont val="Times New Roman"/>
      </rPr>
      <t>90</t>
    </r>
    <r>
      <rPr>
        <sz val="12"/>
        <rFont val="仿宋_GB2312"/>
        <charset val="134"/>
      </rPr>
      <t>平方米，配套水电、路面硬化及围墙，吸引劳动力就业，保障葡萄园有稳定的产业工人。</t>
    </r>
  </si>
  <si>
    <r>
      <rPr>
        <sz val="12"/>
        <rFont val="仿宋_GB2312"/>
        <charset val="134"/>
      </rPr>
      <t>依托罗山东麓葡萄基地，新建约</t>
    </r>
    <r>
      <rPr>
        <sz val="12"/>
        <rFont val="Times New Roman"/>
      </rPr>
      <t>504</t>
    </r>
    <r>
      <rPr>
        <sz val="12"/>
        <rFont val="仿宋_GB2312"/>
        <charset val="134"/>
      </rPr>
      <t>平方米务工人员周转房，维修改造旧村部约</t>
    </r>
    <r>
      <rPr>
        <sz val="12"/>
        <rFont val="Times New Roman"/>
      </rPr>
      <t>90</t>
    </r>
    <r>
      <rPr>
        <sz val="12"/>
        <rFont val="仿宋_GB2312"/>
        <charset val="134"/>
      </rPr>
      <t>平方米，吸纳稳定的务工人员。</t>
    </r>
  </si>
  <si>
    <t>职校学生赴莆交流访学补贴项目</t>
  </si>
  <si>
    <r>
      <rPr>
        <sz val="12"/>
        <color theme="1"/>
        <rFont val="仿宋_GB2312"/>
        <charset val="134"/>
      </rPr>
      <t>培训学生不少于</t>
    </r>
    <r>
      <rPr>
        <sz val="12"/>
        <color theme="1"/>
        <rFont val="Times New Roman"/>
      </rPr>
      <t>30</t>
    </r>
    <r>
      <rPr>
        <sz val="12"/>
        <color theme="1"/>
        <rFont val="仿宋_GB2312"/>
        <charset val="134"/>
      </rPr>
      <t>人，教辅人员</t>
    </r>
    <r>
      <rPr>
        <sz val="12"/>
        <color theme="1"/>
        <rFont val="Times New Roman"/>
      </rPr>
      <t>2</t>
    </r>
    <r>
      <rPr>
        <sz val="12"/>
        <color theme="1"/>
        <rFont val="仿宋_GB2312"/>
        <charset val="134"/>
      </rPr>
      <t>人，生活、交通补贴等。</t>
    </r>
  </si>
  <si>
    <r>
      <rPr>
        <sz val="12"/>
        <rFont val="仿宋_GB2312"/>
        <charset val="134"/>
      </rPr>
      <t>职业学校</t>
    </r>
  </si>
  <si>
    <r>
      <rPr>
        <sz val="12"/>
        <color theme="1"/>
        <rFont val="仿宋_GB2312"/>
        <charset val="134"/>
      </rPr>
      <t>教育局</t>
    </r>
  </si>
  <si>
    <r>
      <rPr>
        <sz val="12"/>
        <color theme="1"/>
        <rFont val="仿宋_GB2312"/>
        <charset val="134"/>
      </rPr>
      <t>李光林</t>
    </r>
    <r>
      <rPr>
        <sz val="12"/>
        <color theme="1"/>
        <rFont val="Times New Roman"/>
      </rPr>
      <t xml:space="preserve">
13895228966
</t>
    </r>
    <r>
      <rPr>
        <sz val="12"/>
        <color theme="1"/>
        <rFont val="仿宋_GB2312"/>
        <charset val="134"/>
      </rPr>
      <t>白明江</t>
    </r>
    <r>
      <rPr>
        <sz val="12"/>
        <color theme="1"/>
        <rFont val="Times New Roman"/>
      </rPr>
      <t xml:space="preserve">
13995332118</t>
    </r>
  </si>
  <si>
    <r>
      <rPr>
        <sz val="12"/>
        <color theme="1"/>
        <rFont val="仿宋_GB2312"/>
        <charset val="134"/>
      </rPr>
      <t>通过交流访学，全面提升职业学校专业发展、教师教学能力、学生技能水平；优化资源共享，实现职教改革和学校均衡发展。</t>
    </r>
    <r>
      <rPr>
        <sz val="12"/>
        <color theme="1"/>
        <rFont val="Times New Roman"/>
      </rPr>
      <t xml:space="preserve"> </t>
    </r>
  </si>
  <si>
    <r>
      <rPr>
        <sz val="12"/>
        <color theme="1"/>
        <rFont val="仿宋_GB2312"/>
        <charset val="134"/>
      </rPr>
      <t>劳动力培训与转移就业项目</t>
    </r>
  </si>
  <si>
    <r>
      <rPr>
        <sz val="12"/>
        <color theme="1"/>
        <rFont val="仿宋_GB2312"/>
        <charset val="134"/>
      </rPr>
      <t>培训方面：开展闽宁协作项目技能培训</t>
    </r>
    <r>
      <rPr>
        <sz val="12"/>
        <color theme="1"/>
        <rFont val="Times New Roman"/>
      </rPr>
      <t>300</t>
    </r>
    <r>
      <rPr>
        <sz val="12"/>
        <color theme="1"/>
        <rFont val="仿宋_GB2312"/>
        <charset val="134"/>
      </rPr>
      <t>人，根据培训工种培训费、鉴定费、生活补贴费等人均</t>
    </r>
    <r>
      <rPr>
        <sz val="12"/>
        <color theme="1"/>
        <rFont val="Times New Roman"/>
      </rPr>
      <t>2500</t>
    </r>
    <r>
      <rPr>
        <sz val="12"/>
        <color theme="1"/>
        <rFont val="仿宋_GB2312"/>
        <charset val="134"/>
      </rPr>
      <t>元，共需资金</t>
    </r>
    <r>
      <rPr>
        <sz val="12"/>
        <color theme="1"/>
        <rFont val="Times New Roman"/>
      </rPr>
      <t>75</t>
    </r>
    <r>
      <rPr>
        <sz val="12"/>
        <color theme="1"/>
        <rFont val="仿宋_GB2312"/>
        <charset val="134"/>
      </rPr>
      <t>万元；实施劳务经纪人赴闽能力提升培训</t>
    </r>
    <r>
      <rPr>
        <sz val="12"/>
        <color theme="1"/>
        <rFont val="Times New Roman"/>
      </rPr>
      <t>30</t>
    </r>
    <r>
      <rPr>
        <sz val="12"/>
        <color theme="1"/>
        <rFont val="仿宋_GB2312"/>
        <charset val="134"/>
      </rPr>
      <t>人，人均培训费</t>
    </r>
    <r>
      <rPr>
        <sz val="12"/>
        <color theme="1"/>
        <rFont val="Times New Roman"/>
      </rPr>
      <t>6000</t>
    </r>
    <r>
      <rPr>
        <sz val="12"/>
        <color theme="1"/>
        <rFont val="仿宋_GB2312"/>
        <charset val="134"/>
      </rPr>
      <t>元，共需培训费</t>
    </r>
    <r>
      <rPr>
        <sz val="12"/>
        <color theme="1"/>
        <rFont val="Times New Roman"/>
      </rPr>
      <t>18</t>
    </r>
    <r>
      <rPr>
        <sz val="12"/>
        <color theme="1"/>
        <rFont val="仿宋_GB2312"/>
        <charset val="134"/>
      </rPr>
      <t>万元；实施电商人才赴闽能力提升培训</t>
    </r>
    <r>
      <rPr>
        <sz val="12"/>
        <color theme="1"/>
        <rFont val="Times New Roman"/>
      </rPr>
      <t>30</t>
    </r>
    <r>
      <rPr>
        <sz val="12"/>
        <color theme="1"/>
        <rFont val="仿宋_GB2312"/>
        <charset val="134"/>
      </rPr>
      <t>人，人均培训费</t>
    </r>
    <r>
      <rPr>
        <sz val="12"/>
        <color theme="1"/>
        <rFont val="Times New Roman"/>
      </rPr>
      <t>6000</t>
    </r>
    <r>
      <rPr>
        <sz val="12"/>
        <color theme="1"/>
        <rFont val="仿宋_GB2312"/>
        <charset val="134"/>
      </rPr>
      <t>元，共需培训费</t>
    </r>
    <r>
      <rPr>
        <sz val="12"/>
        <color theme="1"/>
        <rFont val="Times New Roman"/>
      </rPr>
      <t>18</t>
    </r>
    <r>
      <rPr>
        <sz val="12"/>
        <color theme="1"/>
        <rFont val="仿宋_GB2312"/>
        <charset val="134"/>
      </rPr>
      <t>万元。</t>
    </r>
    <r>
      <rPr>
        <sz val="12"/>
        <color theme="1"/>
        <rFont val="Times New Roman"/>
      </rPr>
      <t xml:space="preserve">
</t>
    </r>
    <r>
      <rPr>
        <sz val="12"/>
        <color theme="1"/>
        <rFont val="仿宋_GB2312"/>
        <charset val="134"/>
      </rPr>
      <t>转移就业方面：开展脱贫、边缘易致贫劳动力赴闽转移就业</t>
    </r>
    <r>
      <rPr>
        <sz val="12"/>
        <color theme="1"/>
        <rFont val="Times New Roman"/>
      </rPr>
      <t>80</t>
    </r>
    <r>
      <rPr>
        <sz val="12"/>
        <color theme="1"/>
        <rFont val="仿宋_GB2312"/>
        <charset val="134"/>
      </rPr>
      <t>人稳岗补贴</t>
    </r>
    <r>
      <rPr>
        <sz val="12"/>
        <color theme="1"/>
        <rFont val="Times New Roman"/>
      </rPr>
      <t>39</t>
    </r>
    <r>
      <rPr>
        <sz val="12"/>
        <color theme="1"/>
        <rFont val="仿宋_GB2312"/>
        <charset val="134"/>
      </rPr>
      <t>万元（其中：稳岗补贴</t>
    </r>
    <r>
      <rPr>
        <sz val="12"/>
        <color theme="1"/>
        <rFont val="Times New Roman"/>
      </rPr>
      <t>3</t>
    </r>
    <r>
      <rPr>
        <sz val="12"/>
        <color theme="1"/>
        <rFont val="仿宋_GB2312"/>
        <charset val="134"/>
      </rPr>
      <t>个月以上约</t>
    </r>
    <r>
      <rPr>
        <sz val="12"/>
        <color theme="1"/>
        <rFont val="Times New Roman"/>
      </rPr>
      <t>30</t>
    </r>
    <r>
      <rPr>
        <sz val="12"/>
        <color theme="1"/>
        <rFont val="仿宋_GB2312"/>
        <charset val="134"/>
      </rPr>
      <t>人，每人补贴</t>
    </r>
    <r>
      <rPr>
        <sz val="12"/>
        <color theme="1"/>
        <rFont val="Times New Roman"/>
      </rPr>
      <t>3000</t>
    </r>
    <r>
      <rPr>
        <sz val="12"/>
        <color theme="1"/>
        <rFont val="仿宋_GB2312"/>
        <charset val="134"/>
      </rPr>
      <t>元共计</t>
    </r>
    <r>
      <rPr>
        <sz val="12"/>
        <color theme="1"/>
        <rFont val="Times New Roman"/>
      </rPr>
      <t>9</t>
    </r>
    <r>
      <rPr>
        <sz val="12"/>
        <color theme="1"/>
        <rFont val="仿宋_GB2312"/>
        <charset val="134"/>
      </rPr>
      <t>万元；稳岗</t>
    </r>
    <r>
      <rPr>
        <sz val="12"/>
        <color theme="1"/>
        <rFont val="Times New Roman"/>
      </rPr>
      <t>6</t>
    </r>
    <r>
      <rPr>
        <sz val="12"/>
        <color theme="1"/>
        <rFont val="仿宋_GB2312"/>
        <charset val="134"/>
      </rPr>
      <t>个月以上约</t>
    </r>
    <r>
      <rPr>
        <sz val="12"/>
        <color theme="1"/>
        <rFont val="Times New Roman"/>
      </rPr>
      <t>50</t>
    </r>
    <r>
      <rPr>
        <sz val="12"/>
        <color theme="1"/>
        <rFont val="仿宋_GB2312"/>
        <charset val="134"/>
      </rPr>
      <t>人，每人补贴</t>
    </r>
    <r>
      <rPr>
        <sz val="12"/>
        <color theme="1"/>
        <rFont val="Times New Roman"/>
      </rPr>
      <t>6000</t>
    </r>
    <r>
      <rPr>
        <sz val="12"/>
        <color theme="1"/>
        <rFont val="仿宋_GB2312"/>
        <charset val="134"/>
      </rPr>
      <t>元共计</t>
    </r>
    <r>
      <rPr>
        <sz val="12"/>
        <color theme="1"/>
        <rFont val="Times New Roman"/>
      </rPr>
      <t>30</t>
    </r>
    <r>
      <rPr>
        <sz val="12"/>
        <color theme="1"/>
        <rFont val="仿宋_GB2312"/>
        <charset val="134"/>
      </rPr>
      <t>万元）；实施赴闽转移就业人员交通补贴每人</t>
    </r>
    <r>
      <rPr>
        <sz val="12"/>
        <color theme="1"/>
        <rFont val="Times New Roman"/>
      </rPr>
      <t>1500</t>
    </r>
    <r>
      <rPr>
        <sz val="12"/>
        <color theme="1"/>
        <rFont val="仿宋_GB2312"/>
        <charset val="134"/>
      </rPr>
      <t>元，共计</t>
    </r>
    <r>
      <rPr>
        <sz val="12"/>
        <color theme="1"/>
        <rFont val="Times New Roman"/>
      </rPr>
      <t>12</t>
    </r>
    <r>
      <rPr>
        <sz val="12"/>
        <color theme="1"/>
        <rFont val="仿宋_GB2312"/>
        <charset val="134"/>
      </rPr>
      <t>万元；实施劳务经纪人、劳务中介组织、吸纳脱贫劳动力就业人数较好的企业（帮扶车间）奖励</t>
    </r>
    <r>
      <rPr>
        <sz val="12"/>
        <color theme="1"/>
        <rFont val="Times New Roman"/>
      </rPr>
      <t>20</t>
    </r>
    <r>
      <rPr>
        <sz val="12"/>
        <color theme="1"/>
        <rFont val="仿宋_GB2312"/>
        <charset val="134"/>
      </rPr>
      <t>万元；开展闽宁协作专场招聘会</t>
    </r>
    <r>
      <rPr>
        <sz val="12"/>
        <color theme="1"/>
        <rFont val="Times New Roman"/>
      </rPr>
      <t>4</t>
    </r>
    <r>
      <rPr>
        <sz val="12"/>
        <color theme="1"/>
        <rFont val="仿宋_GB2312"/>
        <charset val="134"/>
      </rPr>
      <t>场次</t>
    </r>
    <r>
      <rPr>
        <sz val="12"/>
        <color theme="1"/>
        <rFont val="Times New Roman"/>
      </rPr>
      <t>6</t>
    </r>
    <r>
      <rPr>
        <sz val="12"/>
        <color theme="1"/>
        <rFont val="仿宋_GB2312"/>
        <charset val="134"/>
      </rPr>
      <t>万元；集中输送务工人员到闽就业共计</t>
    </r>
    <r>
      <rPr>
        <sz val="12"/>
        <color theme="1"/>
        <rFont val="Times New Roman"/>
      </rPr>
      <t>22</t>
    </r>
    <r>
      <rPr>
        <sz val="12"/>
        <color theme="1"/>
        <rFont val="仿宋_GB2312"/>
        <charset val="134"/>
      </rPr>
      <t>万元（其中：交通费</t>
    </r>
    <r>
      <rPr>
        <sz val="12"/>
        <color theme="1"/>
        <rFont val="Times New Roman"/>
      </rPr>
      <t>17</t>
    </r>
    <r>
      <rPr>
        <sz val="12"/>
        <color theme="1"/>
        <rFont val="仿宋_GB2312"/>
        <charset val="134"/>
      </rPr>
      <t>万元；务工人员被褥及设立清真食堂</t>
    </r>
    <r>
      <rPr>
        <sz val="12"/>
        <color theme="1"/>
        <rFont val="Times New Roman"/>
      </rPr>
      <t>5</t>
    </r>
    <r>
      <rPr>
        <sz val="12"/>
        <color theme="1"/>
        <rFont val="仿宋_GB2312"/>
        <charset val="134"/>
      </rPr>
      <t>万元）。</t>
    </r>
  </si>
  <si>
    <r>
      <rPr>
        <sz val="12"/>
        <color theme="1"/>
        <rFont val="仿宋_GB2312"/>
        <charset val="134"/>
      </rPr>
      <t>人社局</t>
    </r>
  </si>
  <si>
    <r>
      <rPr>
        <sz val="12"/>
        <rFont val="仿宋_GB2312"/>
        <charset val="134"/>
      </rPr>
      <t>黑金山</t>
    </r>
    <r>
      <rPr>
        <sz val="12"/>
        <rFont val="Times New Roman"/>
      </rPr>
      <t xml:space="preserve">
18695330777
</t>
    </r>
    <r>
      <rPr>
        <sz val="12"/>
        <rFont val="仿宋_GB2312"/>
        <charset val="134"/>
      </rPr>
      <t>金宪忠</t>
    </r>
    <r>
      <rPr>
        <sz val="12"/>
        <rFont val="Times New Roman"/>
      </rPr>
      <t xml:space="preserve">
13995338498</t>
    </r>
  </si>
  <si>
    <t>通过组织开展技能培训提高脱贫、边缘易致贫劳动力技能素质和促进稳定就业；通过实施赴闽转移就业奖补政策促进脱贫、边缘易致贫劳动力稳定就业增收；通过召开闽宁协作专场招聘会促进劳动力在闽籍企业就业。</t>
  </si>
  <si>
    <r>
      <rPr>
        <b/>
        <sz val="12"/>
        <color theme="1"/>
        <rFont val="仿宋_GB2312"/>
        <charset val="134"/>
      </rPr>
      <t>三</t>
    </r>
  </si>
  <si>
    <r>
      <rPr>
        <b/>
        <sz val="12"/>
        <color theme="1"/>
        <rFont val="仿宋_GB2312"/>
        <charset val="134"/>
      </rPr>
      <t>干部和人才培训项目（</t>
    </r>
    <r>
      <rPr>
        <b/>
        <sz val="12"/>
        <color theme="1"/>
        <rFont val="Times New Roman"/>
      </rPr>
      <t>2</t>
    </r>
    <r>
      <rPr>
        <b/>
        <sz val="12"/>
        <color theme="1"/>
        <rFont val="仿宋_GB2312"/>
        <charset val="134"/>
      </rPr>
      <t>个）</t>
    </r>
  </si>
  <si>
    <r>
      <rPr>
        <sz val="12"/>
        <color theme="1"/>
        <rFont val="仿宋_GB2312"/>
        <charset val="134"/>
      </rPr>
      <t>干部培训交流</t>
    </r>
  </si>
  <si>
    <r>
      <rPr>
        <sz val="12"/>
        <color theme="1"/>
        <rFont val="仿宋_GB2312"/>
        <charset val="134"/>
      </rPr>
      <t>县内集中培训乡村振兴干部及驻村工作队等</t>
    </r>
    <r>
      <rPr>
        <sz val="12"/>
        <color theme="1"/>
        <rFont val="Times New Roman"/>
      </rPr>
      <t>4</t>
    </r>
    <r>
      <rPr>
        <sz val="12"/>
        <color theme="1"/>
        <rFont val="仿宋_GB2312"/>
        <charset val="134"/>
      </rPr>
      <t>期</t>
    </r>
    <r>
      <rPr>
        <sz val="12"/>
        <color theme="1"/>
        <rFont val="Times New Roman"/>
      </rPr>
      <t>1000</t>
    </r>
    <r>
      <rPr>
        <sz val="12"/>
        <color theme="1"/>
        <rFont val="仿宋_GB2312"/>
        <charset val="134"/>
      </rPr>
      <t>人，安排资金</t>
    </r>
    <r>
      <rPr>
        <sz val="12"/>
        <color theme="1"/>
        <rFont val="Times New Roman"/>
      </rPr>
      <t>35</t>
    </r>
    <r>
      <rPr>
        <sz val="12"/>
        <color theme="1"/>
        <rFont val="仿宋_GB2312"/>
        <charset val="134"/>
      </rPr>
      <t>万元；区内观摩交流培训</t>
    </r>
    <r>
      <rPr>
        <sz val="12"/>
        <color theme="1"/>
        <rFont val="Times New Roman"/>
      </rPr>
      <t>1</t>
    </r>
    <r>
      <rPr>
        <sz val="12"/>
        <color theme="1"/>
        <rFont val="仿宋_GB2312"/>
        <charset val="134"/>
      </rPr>
      <t>期</t>
    </r>
    <r>
      <rPr>
        <sz val="12"/>
        <color theme="1"/>
        <rFont val="Times New Roman"/>
      </rPr>
      <t>100</t>
    </r>
    <r>
      <rPr>
        <sz val="12"/>
        <color theme="1"/>
        <rFont val="仿宋_GB2312"/>
        <charset val="134"/>
      </rPr>
      <t>人，安排资金</t>
    </r>
    <r>
      <rPr>
        <sz val="12"/>
        <color theme="1"/>
        <rFont val="Times New Roman"/>
      </rPr>
      <t>5</t>
    </r>
    <r>
      <rPr>
        <sz val="12"/>
        <color theme="1"/>
        <rFont val="仿宋_GB2312"/>
        <charset val="134"/>
      </rPr>
      <t>万元；区外交流培训</t>
    </r>
    <r>
      <rPr>
        <sz val="12"/>
        <color theme="1"/>
        <rFont val="Times New Roman"/>
      </rPr>
      <t>3</t>
    </r>
    <r>
      <rPr>
        <sz val="12"/>
        <color theme="1"/>
        <rFont val="仿宋_GB2312"/>
        <charset val="134"/>
      </rPr>
      <t>期</t>
    </r>
    <r>
      <rPr>
        <sz val="12"/>
        <color theme="1"/>
        <rFont val="Times New Roman"/>
      </rPr>
      <t>150</t>
    </r>
    <r>
      <rPr>
        <sz val="12"/>
        <color theme="1"/>
        <rFont val="仿宋_GB2312"/>
        <charset val="134"/>
      </rPr>
      <t>人（其中莆田两期），安排资金</t>
    </r>
    <r>
      <rPr>
        <sz val="12"/>
        <color theme="1"/>
        <rFont val="Times New Roman"/>
      </rPr>
      <t>35</t>
    </r>
    <r>
      <rPr>
        <sz val="12"/>
        <color theme="1"/>
        <rFont val="仿宋_GB2312"/>
        <charset val="134"/>
      </rPr>
      <t>万元；本县乡镇村分散培训</t>
    </r>
    <r>
      <rPr>
        <sz val="12"/>
        <color theme="1"/>
        <rFont val="Times New Roman"/>
      </rPr>
      <t>6</t>
    </r>
    <r>
      <rPr>
        <sz val="12"/>
        <color theme="1"/>
        <rFont val="仿宋_GB2312"/>
        <charset val="134"/>
      </rPr>
      <t>次</t>
    </r>
    <r>
      <rPr>
        <sz val="12"/>
        <color theme="1"/>
        <rFont val="Times New Roman"/>
      </rPr>
      <t>550</t>
    </r>
    <r>
      <rPr>
        <sz val="12"/>
        <color theme="1"/>
        <rFont val="仿宋_GB2312"/>
        <charset val="134"/>
      </rPr>
      <t>人次，安排资金</t>
    </r>
    <r>
      <rPr>
        <sz val="12"/>
        <color theme="1"/>
        <rFont val="Times New Roman"/>
      </rPr>
      <t>5</t>
    </r>
    <r>
      <rPr>
        <sz val="12"/>
        <color theme="1"/>
        <rFont val="仿宋_GB2312"/>
        <charset val="134"/>
      </rPr>
      <t>万元。每期培训经费按照实际开支调剂使用。</t>
    </r>
  </si>
  <si>
    <r>
      <rPr>
        <sz val="12"/>
        <rFont val="仿宋_GB2312"/>
        <charset val="134"/>
      </rPr>
      <t>区内、区外</t>
    </r>
  </si>
  <si>
    <r>
      <rPr>
        <sz val="12"/>
        <rFont val="仿宋_GB2312"/>
        <charset val="134"/>
      </rPr>
      <t>县委组织部</t>
    </r>
    <r>
      <rPr>
        <sz val="12"/>
        <rFont val="Times New Roman"/>
      </rPr>
      <t xml:space="preserve">
</t>
    </r>
    <r>
      <rPr>
        <sz val="12"/>
        <rFont val="仿宋_GB2312"/>
        <charset val="134"/>
      </rPr>
      <t>乡村振兴局</t>
    </r>
  </si>
  <si>
    <r>
      <rPr>
        <sz val="12"/>
        <rFont val="仿宋_GB2312"/>
        <charset val="134"/>
      </rPr>
      <t>马敦祥</t>
    </r>
    <r>
      <rPr>
        <sz val="12"/>
        <rFont val="Times New Roman"/>
      </rPr>
      <t xml:space="preserve">
13995050559</t>
    </r>
  </si>
  <si>
    <r>
      <rPr>
        <sz val="12"/>
        <color theme="1"/>
        <rFont val="仿宋_GB2312"/>
        <charset val="134"/>
      </rPr>
      <t>对县级部门、乡镇乡村振兴干部和驻村工作队成员、以及村两委干部进行乡村振兴知识培训，提高干部乡村振兴知识面，充分发挥干部在乡村振兴中积极作用。</t>
    </r>
  </si>
  <si>
    <t>致富带头人培训项目</t>
  </si>
  <si>
    <r>
      <rPr>
        <sz val="12"/>
        <color theme="1"/>
        <rFont val="仿宋_GB2312"/>
        <charset val="134"/>
      </rPr>
      <t>福建蓉中基地培训创业致富带头人不少于</t>
    </r>
    <r>
      <rPr>
        <sz val="12"/>
        <color theme="1"/>
        <rFont val="Times New Roman"/>
      </rPr>
      <t>40</t>
    </r>
    <r>
      <rPr>
        <sz val="12"/>
        <color theme="1"/>
        <rFont val="仿宋_GB2312"/>
        <charset val="134"/>
      </rPr>
      <t>人，培训期限</t>
    </r>
    <r>
      <rPr>
        <sz val="12"/>
        <color theme="1"/>
        <rFont val="Times New Roman"/>
      </rPr>
      <t>10</t>
    </r>
    <r>
      <rPr>
        <sz val="12"/>
        <color theme="1"/>
        <rFont val="仿宋_GB2312"/>
        <charset val="134"/>
      </rPr>
      <t>天，培训期间费用为每人每天</t>
    </r>
    <r>
      <rPr>
        <sz val="12"/>
        <color theme="1"/>
        <rFont val="Times New Roman"/>
      </rPr>
      <t>450</t>
    </r>
    <r>
      <rPr>
        <sz val="12"/>
        <color theme="1"/>
        <rFont val="仿宋_GB2312"/>
        <charset val="134"/>
      </rPr>
      <t>元。</t>
    </r>
  </si>
  <si>
    <r>
      <rPr>
        <sz val="12"/>
        <color theme="1"/>
        <rFont val="仿宋_GB2312"/>
        <charset val="134"/>
      </rPr>
      <t>农业农村局</t>
    </r>
  </si>
  <si>
    <r>
      <rPr>
        <sz val="12"/>
        <rFont val="仿宋_GB2312"/>
        <charset val="134"/>
      </rPr>
      <t>马克忠</t>
    </r>
    <r>
      <rPr>
        <sz val="12"/>
        <rFont val="Times New Roman"/>
      </rPr>
      <t xml:space="preserve">
13895030018</t>
    </r>
  </si>
  <si>
    <r>
      <rPr>
        <sz val="12"/>
        <color theme="1"/>
        <rFont val="仿宋_GB2312"/>
        <charset val="134"/>
      </rPr>
      <t>提升脱贫户特色种植和养殖能力，从而提高培训对象自我发展能力，进一步增加收入。</t>
    </r>
  </si>
  <si>
    <r>
      <rPr>
        <b/>
        <sz val="12"/>
        <color theme="1"/>
        <rFont val="仿宋_GB2312"/>
        <charset val="134"/>
      </rPr>
      <t>四</t>
    </r>
  </si>
  <si>
    <r>
      <rPr>
        <b/>
        <sz val="12"/>
        <color theme="1"/>
        <rFont val="仿宋_GB2312"/>
        <charset val="134"/>
      </rPr>
      <t>闽宁示范村项目（</t>
    </r>
    <r>
      <rPr>
        <b/>
        <sz val="12"/>
        <color theme="1"/>
        <rFont val="Times New Roman"/>
      </rPr>
      <t>4</t>
    </r>
    <r>
      <rPr>
        <b/>
        <sz val="12"/>
        <color theme="1"/>
        <rFont val="仿宋_GB2312"/>
        <charset val="134"/>
      </rPr>
      <t>个）</t>
    </r>
  </si>
  <si>
    <r>
      <rPr>
        <sz val="12"/>
        <rFont val="仿宋_GB2312"/>
        <charset val="134"/>
      </rPr>
      <t>石狮开发区麻圪塔村闽宁示范村项目</t>
    </r>
  </si>
  <si>
    <r>
      <rPr>
        <sz val="12"/>
        <rFont val="仿宋_GB2312"/>
        <charset val="134"/>
      </rPr>
      <t>新建枸杞烘干加工车间</t>
    </r>
    <r>
      <rPr>
        <sz val="12"/>
        <rFont val="Times New Roman"/>
      </rPr>
      <t>1</t>
    </r>
    <r>
      <rPr>
        <sz val="12"/>
        <rFont val="仿宋_GB2312"/>
        <charset val="134"/>
      </rPr>
      <t>座</t>
    </r>
    <r>
      <rPr>
        <sz val="12"/>
        <rFont val="Times New Roman"/>
      </rPr>
      <t>1100</t>
    </r>
    <r>
      <rPr>
        <sz val="12"/>
        <rFont val="仿宋_GB2312"/>
        <charset val="134"/>
      </rPr>
      <t>平米，晾晒场硬化</t>
    </r>
    <r>
      <rPr>
        <sz val="12"/>
        <rFont val="Times New Roman"/>
      </rPr>
      <t>2500</t>
    </r>
    <r>
      <rPr>
        <sz val="12"/>
        <rFont val="仿宋_GB2312"/>
        <charset val="134"/>
      </rPr>
      <t>平米，原有冷库维修改造</t>
    </r>
    <r>
      <rPr>
        <sz val="12"/>
        <rFont val="Times New Roman"/>
      </rPr>
      <t>534</t>
    </r>
    <r>
      <rPr>
        <sz val="12"/>
        <rFont val="仿宋_GB2312"/>
        <charset val="134"/>
      </rPr>
      <t>平米，室外附属工程。</t>
    </r>
  </si>
  <si>
    <r>
      <rPr>
        <sz val="12"/>
        <rFont val="仿宋_GB2312"/>
        <charset val="134"/>
      </rPr>
      <t>麻圪塔村</t>
    </r>
  </si>
  <si>
    <r>
      <rPr>
        <sz val="12"/>
        <rFont val="仿宋_GB2312"/>
        <charset val="134"/>
      </rPr>
      <t>石狮开发区</t>
    </r>
  </si>
  <si>
    <r>
      <rPr>
        <sz val="12"/>
        <rFont val="仿宋_GB2312"/>
        <charset val="134"/>
      </rPr>
      <t>发展壮大村集体经济，促进农民增收。</t>
    </r>
  </si>
  <si>
    <r>
      <rPr>
        <sz val="12"/>
        <color theme="1"/>
        <rFont val="仿宋_GB2312"/>
        <charset val="134"/>
      </rPr>
      <t>下马关镇南安村闽宁示范村项目</t>
    </r>
  </si>
  <si>
    <r>
      <rPr>
        <sz val="12"/>
        <color theme="1"/>
        <rFont val="仿宋_GB2312"/>
        <charset val="134"/>
      </rPr>
      <t>发展</t>
    </r>
    <r>
      <rPr>
        <sz val="12"/>
        <color theme="1"/>
        <rFont val="Times New Roman"/>
      </rPr>
      <t>“</t>
    </r>
    <r>
      <rPr>
        <sz val="12"/>
        <color theme="1"/>
        <rFont val="仿宋_GB2312"/>
        <charset val="134"/>
      </rPr>
      <t>闽厝菌菇民宿</t>
    </r>
    <r>
      <rPr>
        <sz val="12"/>
        <color theme="1"/>
        <rFont val="Times New Roman"/>
      </rPr>
      <t>+</t>
    </r>
    <r>
      <rPr>
        <sz val="12"/>
        <color theme="1"/>
        <rFont val="仿宋_GB2312"/>
        <charset val="134"/>
      </rPr>
      <t>南安村食用菌基地</t>
    </r>
    <r>
      <rPr>
        <sz val="12"/>
        <color theme="1"/>
        <rFont val="Times New Roman"/>
      </rPr>
      <t>”</t>
    </r>
    <r>
      <rPr>
        <sz val="12"/>
        <color theme="1"/>
        <rFont val="仿宋_GB2312"/>
        <charset val="134"/>
      </rPr>
      <t>的文旅项目，改造提升</t>
    </r>
    <r>
      <rPr>
        <sz val="12"/>
        <color theme="1"/>
        <rFont val="Times New Roman"/>
      </rPr>
      <t>8</t>
    </r>
    <r>
      <rPr>
        <sz val="12"/>
        <color theme="1"/>
        <rFont val="仿宋_GB2312"/>
        <charset val="134"/>
      </rPr>
      <t>座庭院，每座庭院规划用地面积</t>
    </r>
    <r>
      <rPr>
        <sz val="12"/>
        <color theme="1"/>
        <rFont val="Times New Roman"/>
      </rPr>
      <t>789.36</t>
    </r>
    <r>
      <rPr>
        <sz val="12"/>
        <color theme="1"/>
        <rFont val="宋体"/>
        <charset val="134"/>
      </rPr>
      <t>㎡</t>
    </r>
    <r>
      <rPr>
        <sz val="12"/>
        <color theme="1"/>
        <rFont val="仿宋_GB2312"/>
        <charset val="134"/>
      </rPr>
      <t>，庭院内规划新建闽厝</t>
    </r>
    <r>
      <rPr>
        <sz val="12"/>
        <color theme="1"/>
        <rFont val="Times New Roman"/>
      </rPr>
      <t>1</t>
    </r>
    <r>
      <rPr>
        <sz val="12"/>
        <color theme="1"/>
        <rFont val="仿宋_GB2312"/>
        <charset val="134"/>
      </rPr>
      <t>座（建筑面积</t>
    </r>
    <r>
      <rPr>
        <sz val="12"/>
        <color theme="1"/>
        <rFont val="Times New Roman"/>
      </rPr>
      <t>123.3</t>
    </r>
    <r>
      <rPr>
        <sz val="12"/>
        <color theme="1"/>
        <rFont val="宋体"/>
        <charset val="134"/>
      </rPr>
      <t>㎡</t>
    </r>
    <r>
      <rPr>
        <sz val="12"/>
        <color theme="1"/>
        <rFont val="仿宋_GB2312"/>
        <charset val="134"/>
      </rPr>
      <t>）、改造既有安置房</t>
    </r>
    <r>
      <rPr>
        <sz val="12"/>
        <color theme="1"/>
        <rFont val="Times New Roman"/>
      </rPr>
      <t>1</t>
    </r>
    <r>
      <rPr>
        <sz val="12"/>
        <color theme="1"/>
        <rFont val="仿宋_GB2312"/>
        <charset val="134"/>
      </rPr>
      <t>座（建筑面积</t>
    </r>
    <r>
      <rPr>
        <sz val="12"/>
        <color theme="1"/>
        <rFont val="Times New Roman"/>
      </rPr>
      <t>53.34</t>
    </r>
    <r>
      <rPr>
        <sz val="12"/>
        <color theme="1"/>
        <rFont val="宋体"/>
        <charset val="134"/>
      </rPr>
      <t>㎡</t>
    </r>
    <r>
      <rPr>
        <sz val="12"/>
        <color theme="1"/>
        <rFont val="仿宋_GB2312"/>
        <charset val="134"/>
      </rPr>
      <t>）、新建菌菇棚</t>
    </r>
    <r>
      <rPr>
        <sz val="12"/>
        <color theme="1"/>
        <rFont val="Times New Roman"/>
      </rPr>
      <t>1</t>
    </r>
    <r>
      <rPr>
        <sz val="12"/>
        <color theme="1"/>
        <rFont val="仿宋_GB2312"/>
        <charset val="134"/>
      </rPr>
      <t>座（建筑面积</t>
    </r>
    <r>
      <rPr>
        <sz val="12"/>
        <color theme="1"/>
        <rFont val="Times New Roman"/>
      </rPr>
      <t>140.72</t>
    </r>
    <r>
      <rPr>
        <sz val="12"/>
        <color theme="1"/>
        <rFont val="宋体"/>
        <charset val="134"/>
      </rPr>
      <t>㎡</t>
    </r>
    <r>
      <rPr>
        <sz val="12"/>
        <color theme="1"/>
        <rFont val="仿宋_GB2312"/>
        <charset val="134"/>
      </rPr>
      <t>）以及配套设施等。</t>
    </r>
  </si>
  <si>
    <r>
      <rPr>
        <sz val="12"/>
        <color theme="1"/>
        <rFont val="仿宋_GB2312"/>
        <charset val="134"/>
      </rPr>
      <t>通过实施该项目，基础设施明显改善、大力发展乡村旅游，进一步巩固提升脱贫攻坚成果。</t>
    </r>
  </si>
  <si>
    <t>韦州镇甘沟村闽宁示范村项目</t>
  </si>
  <si>
    <r>
      <rPr>
        <sz val="12"/>
        <rFont val="仿宋_GB2312"/>
        <charset val="134"/>
      </rPr>
      <t>发展葡萄酒产业，利用村集体建设用地新建宿舍建筑面积约</t>
    </r>
    <r>
      <rPr>
        <sz val="12"/>
        <rFont val="Times New Roman"/>
      </rPr>
      <t>504</t>
    </r>
    <r>
      <rPr>
        <sz val="12"/>
        <rFont val="仿宋_GB2312"/>
        <charset val="134"/>
      </rPr>
      <t>平方米，小食堂面积约</t>
    </r>
    <r>
      <rPr>
        <sz val="12"/>
        <rFont val="Times New Roman"/>
      </rPr>
      <t>80</t>
    </r>
    <r>
      <rPr>
        <sz val="12"/>
        <rFont val="仿宋_GB2312"/>
        <charset val="134"/>
      </rPr>
      <t>平方米，配套水电、路面硬化及围墙，吸引劳动力就业，保障葡萄园有稳定的产业工人。</t>
    </r>
  </si>
  <si>
    <r>
      <rPr>
        <sz val="12"/>
        <rFont val="仿宋_GB2312"/>
        <charset val="134"/>
      </rPr>
      <t>甘沟村</t>
    </r>
  </si>
  <si>
    <r>
      <rPr>
        <sz val="12"/>
        <rFont val="仿宋_GB2312"/>
        <charset val="134"/>
      </rPr>
      <t>韦州镇</t>
    </r>
  </si>
  <si>
    <r>
      <rPr>
        <sz val="12"/>
        <rFont val="仿宋_GB2312"/>
        <charset val="134"/>
      </rPr>
      <t>依托罗山东麓葡萄基地，新建约</t>
    </r>
    <r>
      <rPr>
        <sz val="12"/>
        <rFont val="Times New Roman"/>
      </rPr>
      <t>504</t>
    </r>
    <r>
      <rPr>
        <sz val="12"/>
        <rFont val="仿宋_GB2312"/>
        <charset val="134"/>
      </rPr>
      <t>平方米务工人员周转房，小食堂面积约</t>
    </r>
    <r>
      <rPr>
        <sz val="12"/>
        <rFont val="Times New Roman"/>
      </rPr>
      <t>80</t>
    </r>
    <r>
      <rPr>
        <sz val="12"/>
        <rFont val="仿宋_GB2312"/>
        <charset val="134"/>
      </rPr>
      <t>平方米，吸纳稳定的务工人员。</t>
    </r>
  </si>
  <si>
    <r>
      <rPr>
        <sz val="12"/>
        <rFont val="仿宋_GB2312"/>
        <charset val="134"/>
      </rPr>
      <t>罗山东麓葡萄园甘沟村产业工人基地项目</t>
    </r>
  </si>
  <si>
    <t>兴隆乡王团村闽宁示范村项目</t>
  </si>
  <si>
    <r>
      <rPr>
        <sz val="12"/>
        <rFont val="仿宋_GB2312"/>
        <charset val="134"/>
      </rPr>
      <t>王团村群众房前屋后等地点种植吊干杏</t>
    </r>
    <r>
      <rPr>
        <sz val="12"/>
        <rFont val="Times New Roman"/>
      </rPr>
      <t>13528</t>
    </r>
    <r>
      <rPr>
        <sz val="12"/>
        <rFont val="仿宋_GB2312"/>
        <charset val="134"/>
      </rPr>
      <t>株（树苗根茎直径不小于</t>
    </r>
    <r>
      <rPr>
        <sz val="12"/>
        <rFont val="Times New Roman"/>
      </rPr>
      <t>1.4</t>
    </r>
    <r>
      <rPr>
        <sz val="12"/>
        <rFont val="仿宋_GB2312"/>
        <charset val="134"/>
      </rPr>
      <t>厘米）；种植大棚周边道路及部分场地铺装彩色面包砖，铺装面积</t>
    </r>
    <r>
      <rPr>
        <sz val="12"/>
        <rFont val="Times New Roman"/>
      </rPr>
      <t>2148</t>
    </r>
    <r>
      <rPr>
        <sz val="12"/>
        <rFont val="仿宋_GB2312"/>
        <charset val="134"/>
      </rPr>
      <t>平方米，道路及硬化场地周边安装混凝土平道牙</t>
    </r>
    <r>
      <rPr>
        <sz val="12"/>
        <rFont val="Times New Roman"/>
      </rPr>
      <t>539</t>
    </r>
    <r>
      <rPr>
        <sz val="12"/>
        <rFont val="仿宋_GB2312"/>
        <charset val="134"/>
      </rPr>
      <t>米。</t>
    </r>
  </si>
  <si>
    <r>
      <rPr>
        <sz val="12"/>
        <rFont val="仿宋_GB2312"/>
        <charset val="134"/>
      </rPr>
      <t>王团村</t>
    </r>
  </si>
  <si>
    <r>
      <rPr>
        <sz val="12"/>
        <color theme="1"/>
        <rFont val="仿宋_GB2312"/>
        <charset val="134"/>
      </rPr>
      <t>兴隆乡</t>
    </r>
  </si>
  <si>
    <r>
      <rPr>
        <sz val="12"/>
        <color theme="1"/>
        <rFont val="仿宋_GB2312"/>
        <charset val="134"/>
      </rPr>
      <t>马涛</t>
    </r>
    <r>
      <rPr>
        <sz val="12"/>
        <color theme="1"/>
        <rFont val="Times New Roman"/>
      </rPr>
      <t xml:space="preserve">
15209534048</t>
    </r>
  </si>
  <si>
    <r>
      <rPr>
        <sz val="12"/>
        <color theme="1"/>
        <rFont val="仿宋_GB2312"/>
        <charset val="134"/>
      </rPr>
      <t>帮扶发展吊干杏产业，提升设施农业基地，增加群众收入。</t>
    </r>
  </si>
  <si>
    <r>
      <rPr>
        <sz val="12"/>
        <color theme="1"/>
        <rFont val="仿宋_GB2312"/>
        <charset val="134"/>
      </rPr>
      <t>兴隆乡王团村吊干杏种植及闽宁协作设施农业基地基础设施建设项目</t>
    </r>
  </si>
  <si>
    <r>
      <rPr>
        <b/>
        <sz val="12"/>
        <color theme="1"/>
        <rFont val="仿宋_GB2312"/>
        <charset val="134"/>
      </rPr>
      <t>五</t>
    </r>
  </si>
  <si>
    <r>
      <rPr>
        <b/>
        <sz val="12"/>
        <color theme="1"/>
        <rFont val="仿宋_GB2312"/>
        <charset val="134"/>
      </rPr>
      <t>乡村公共基础设施建设项目（</t>
    </r>
    <r>
      <rPr>
        <b/>
        <sz val="12"/>
        <color theme="1"/>
        <rFont val="Times New Roman"/>
      </rPr>
      <t>1</t>
    </r>
    <r>
      <rPr>
        <b/>
        <sz val="12"/>
        <color theme="1"/>
        <rFont val="仿宋_GB2312"/>
        <charset val="134"/>
      </rPr>
      <t>个）</t>
    </r>
  </si>
  <si>
    <r>
      <rPr>
        <sz val="12"/>
        <color rgb="FFFF0000"/>
        <rFont val="仿宋_GB2312"/>
        <charset val="134"/>
      </rPr>
      <t>新建门房</t>
    </r>
    <r>
      <rPr>
        <sz val="12"/>
        <color rgb="FFFF0000"/>
        <rFont val="Times New Roman"/>
      </rPr>
      <t>30</t>
    </r>
    <r>
      <rPr>
        <sz val="12"/>
        <color rgb="FFFF0000"/>
        <rFont val="仿宋_GB2312"/>
        <charset val="134"/>
      </rPr>
      <t>平方米，停车场</t>
    </r>
    <r>
      <rPr>
        <sz val="12"/>
        <color rgb="FFFF0000"/>
        <rFont val="Times New Roman"/>
      </rPr>
      <t>10000</t>
    </r>
    <r>
      <rPr>
        <sz val="12"/>
        <color rgb="FFFF0000"/>
        <rFont val="仿宋_GB2312"/>
        <charset val="134"/>
      </rPr>
      <t>平方米，建设围墙</t>
    </r>
    <r>
      <rPr>
        <sz val="12"/>
        <color rgb="FFFF0000"/>
        <rFont val="Times New Roman"/>
      </rPr>
      <t>500</t>
    </r>
    <r>
      <rPr>
        <sz val="12"/>
        <color rgb="FFFF0000"/>
        <rFont val="仿宋_GB2312"/>
        <charset val="134"/>
      </rPr>
      <t>米，大门</t>
    </r>
    <r>
      <rPr>
        <sz val="12"/>
        <color rgb="FFFF0000"/>
        <rFont val="Times New Roman"/>
      </rPr>
      <t>3</t>
    </r>
    <r>
      <rPr>
        <sz val="12"/>
        <color rgb="FFFF0000"/>
        <rFont val="仿宋_GB2312"/>
        <charset val="134"/>
      </rPr>
      <t>个及排水设施等。</t>
    </r>
  </si>
  <si>
    <r>
      <rPr>
        <sz val="12"/>
        <rFont val="仿宋_GB2312"/>
        <charset val="134"/>
      </rPr>
      <t>北关村</t>
    </r>
  </si>
  <si>
    <r>
      <rPr>
        <sz val="12"/>
        <color theme="1"/>
        <rFont val="仿宋_GB2312"/>
        <charset val="134"/>
      </rPr>
      <t>预旺镇</t>
    </r>
  </si>
  <si>
    <r>
      <rPr>
        <sz val="12"/>
        <color theme="1"/>
        <rFont val="仿宋_GB2312"/>
        <charset val="134"/>
      </rPr>
      <t>李克忠</t>
    </r>
    <r>
      <rPr>
        <sz val="12"/>
        <color theme="1"/>
        <rFont val="Times New Roman"/>
      </rPr>
      <t xml:space="preserve">
13895210567</t>
    </r>
  </si>
  <si>
    <r>
      <rPr>
        <sz val="12"/>
        <rFont val="仿宋_GB2312"/>
        <charset val="134"/>
      </rPr>
      <t>已征收</t>
    </r>
  </si>
  <si>
    <r>
      <rPr>
        <sz val="12"/>
        <color theme="1"/>
        <rFont val="仿宋_GB2312"/>
        <charset val="134"/>
      </rPr>
      <t>加强贸易集散区位优势，辐射带动镇域经济发展。</t>
    </r>
  </si>
  <si>
    <t>六</t>
  </si>
  <si>
    <r>
      <rPr>
        <b/>
        <sz val="12"/>
        <color theme="1"/>
        <rFont val="仿宋_GB2312"/>
        <charset val="134"/>
      </rPr>
      <t>提升教育、医疗等乡村基本公共服务水平项目（</t>
    </r>
    <r>
      <rPr>
        <b/>
        <sz val="12"/>
        <color theme="1"/>
        <rFont val="Times New Roman"/>
      </rPr>
      <t>2</t>
    </r>
    <r>
      <rPr>
        <b/>
        <sz val="12"/>
        <color theme="1"/>
        <rFont val="仿宋_GB2312"/>
        <charset val="134"/>
      </rPr>
      <t>个）</t>
    </r>
  </si>
  <si>
    <r>
      <rPr>
        <sz val="12"/>
        <color theme="1"/>
        <rFont val="仿宋_GB2312"/>
        <charset val="134"/>
      </rPr>
      <t>同心县职业技术学校综合实训楼配套设施设备建设项目</t>
    </r>
  </si>
  <si>
    <r>
      <rPr>
        <sz val="12"/>
        <color theme="1"/>
        <rFont val="仿宋_GB2312"/>
        <charset val="134"/>
      </rPr>
      <t>综合实训楼机电一体、互联网等配套设施设备。</t>
    </r>
  </si>
  <si>
    <r>
      <rPr>
        <sz val="12"/>
        <color theme="1"/>
        <rFont val="仿宋_GB2312"/>
        <charset val="134"/>
      </rPr>
      <t>李光林</t>
    </r>
    <r>
      <rPr>
        <sz val="12"/>
        <color theme="1"/>
        <rFont val="Times New Roman"/>
      </rPr>
      <t xml:space="preserve">
13895228966</t>
    </r>
  </si>
  <si>
    <r>
      <rPr>
        <sz val="12"/>
        <color theme="1"/>
        <rFont val="仿宋_GB2312"/>
        <charset val="134"/>
      </rPr>
      <t>完善学校综合实训楼相关配套设施设备，提升教学实践能力。</t>
    </r>
  </si>
  <si>
    <r>
      <rPr>
        <sz val="12"/>
        <rFont val="仿宋_GB2312"/>
        <charset val="134"/>
      </rPr>
      <t>同心县人民医院下马关分院建设项目</t>
    </r>
  </si>
  <si>
    <r>
      <rPr>
        <sz val="12"/>
        <rFont val="仿宋_GB2312"/>
        <charset val="134"/>
      </rPr>
      <t>新建建筑面积约为</t>
    </r>
    <r>
      <rPr>
        <sz val="12"/>
        <rFont val="Times New Roman"/>
      </rPr>
      <t>11800</t>
    </r>
    <r>
      <rPr>
        <sz val="12"/>
        <rFont val="仿宋_GB2312"/>
        <charset val="134"/>
      </rPr>
      <t>平方米，规模为</t>
    </r>
    <r>
      <rPr>
        <sz val="12"/>
        <rFont val="Times New Roman"/>
      </rPr>
      <t>100</t>
    </r>
    <r>
      <rPr>
        <sz val="12"/>
        <rFont val="仿宋_GB2312"/>
        <charset val="134"/>
      </rPr>
      <t>张床位的综合医院，主要包括综合门诊楼、医技楼、住院部、职工宿舍及附属用房，其中闽宁资金投入</t>
    </r>
    <r>
      <rPr>
        <sz val="12"/>
        <rFont val="Times New Roman"/>
      </rPr>
      <t>700</t>
    </r>
    <r>
      <rPr>
        <sz val="12"/>
        <rFont val="仿宋_GB2312"/>
        <charset val="134"/>
      </rPr>
      <t>万元。</t>
    </r>
  </si>
  <si>
    <r>
      <rPr>
        <sz val="12"/>
        <rFont val="仿宋_GB2312"/>
        <charset val="134"/>
      </rPr>
      <t>下马关镇</t>
    </r>
  </si>
  <si>
    <r>
      <rPr>
        <sz val="12"/>
        <rFont val="仿宋_GB2312"/>
        <charset val="134"/>
      </rPr>
      <t>卫健局</t>
    </r>
  </si>
  <si>
    <r>
      <rPr>
        <sz val="12"/>
        <rFont val="仿宋_GB2312"/>
        <charset val="134"/>
      </rPr>
      <t>苏厚波</t>
    </r>
    <r>
      <rPr>
        <sz val="12"/>
        <rFont val="Times New Roman"/>
      </rPr>
      <t xml:space="preserve">
13909550030</t>
    </r>
  </si>
  <si>
    <r>
      <rPr>
        <sz val="12"/>
        <rFont val="仿宋_GB2312"/>
        <charset val="134"/>
      </rPr>
      <t>医疗服务覆盖周边乡镇和邻县乡镇，有力提升东部乡镇的整体医疗服务能力和健康服务水平，保障约</t>
    </r>
    <r>
      <rPr>
        <sz val="12"/>
        <rFont val="Times New Roman"/>
      </rPr>
      <t>15</t>
    </r>
    <r>
      <rPr>
        <sz val="12"/>
        <rFont val="仿宋_GB2312"/>
        <charset val="134"/>
      </rPr>
      <t>万人民群众的医疗服务。</t>
    </r>
  </si>
  <si>
    <r>
      <rPr>
        <sz val="12"/>
        <rFont val="Times New Roman"/>
      </rPr>
      <t>11</t>
    </r>
    <r>
      <rPr>
        <sz val="12"/>
        <rFont val="仿宋_GB2312"/>
        <charset val="134"/>
      </rPr>
      <t>月底完成开挖地基、打桩、垫土</t>
    </r>
  </si>
  <si>
    <t>七</t>
  </si>
  <si>
    <r>
      <rPr>
        <b/>
        <sz val="12"/>
        <color theme="1"/>
        <rFont val="仿宋_GB2312"/>
        <charset val="134"/>
      </rPr>
      <t>改善乡村人居环境项目（</t>
    </r>
    <r>
      <rPr>
        <b/>
        <sz val="12"/>
        <color theme="1"/>
        <rFont val="Times New Roman"/>
      </rPr>
      <t>1</t>
    </r>
    <r>
      <rPr>
        <b/>
        <sz val="12"/>
        <color theme="1"/>
        <rFont val="仿宋_GB2312"/>
        <charset val="134"/>
      </rPr>
      <t>个）</t>
    </r>
  </si>
  <si>
    <t>马高庄乡白阳洼村人居环境综合整治示范村建设项目</t>
  </si>
  <si>
    <r>
      <rPr>
        <sz val="12"/>
        <rFont val="Times New Roman"/>
      </rPr>
      <t>12</t>
    </r>
    <r>
      <rPr>
        <sz val="12"/>
        <rFont val="仿宋_GB2312"/>
        <charset val="134"/>
      </rPr>
      <t>公里村庄主干道路两侧绿化、</t>
    </r>
    <r>
      <rPr>
        <sz val="12"/>
        <rFont val="Times New Roman"/>
      </rPr>
      <t>12</t>
    </r>
    <r>
      <rPr>
        <sz val="12"/>
        <rFont val="仿宋_GB2312"/>
        <charset val="134"/>
      </rPr>
      <t>公里道路路牙建设、移民迁出陈列中心提升改造、生态养鸡场</t>
    </r>
    <r>
      <rPr>
        <sz val="12"/>
        <rFont val="Times New Roman"/>
      </rPr>
      <t>2.6</t>
    </r>
    <r>
      <rPr>
        <sz val="12"/>
        <rFont val="仿宋_GB2312"/>
        <charset val="134"/>
      </rPr>
      <t>公里道路硬化及周边绿化等。</t>
    </r>
  </si>
  <si>
    <t>白阳洼村</t>
  </si>
  <si>
    <t>马高庄乡</t>
  </si>
  <si>
    <r>
      <rPr>
        <sz val="12"/>
        <rFont val="仿宋_GB2312"/>
        <charset val="134"/>
      </rPr>
      <t>金小平</t>
    </r>
    <r>
      <rPr>
        <sz val="12"/>
        <rFont val="Times New Roman"/>
      </rPr>
      <t xml:space="preserve">
13469556383</t>
    </r>
  </si>
  <si>
    <t>2022.04.22</t>
  </si>
  <si>
    <t>2022.04.25</t>
  </si>
  <si>
    <t>2022.06.25</t>
  </si>
  <si>
    <t>实施乡村振兴人居环境综合整治示范村建设，扎实推进“四大提升行动”，持续巩固拓展脱贫攻坚成果同乡村振兴有效衔接。</t>
  </si>
  <si>
    <r>
      <rPr>
        <b/>
        <sz val="12"/>
        <rFont val="仿宋_GB2312"/>
        <charset val="134"/>
      </rPr>
      <t>合计（</t>
    </r>
    <r>
      <rPr>
        <b/>
        <sz val="12"/>
        <rFont val="Times New Roman"/>
      </rPr>
      <t>26</t>
    </r>
    <r>
      <rPr>
        <b/>
        <sz val="12"/>
        <rFont val="仿宋_GB2312"/>
        <charset val="134"/>
      </rPr>
      <t>个）</t>
    </r>
  </si>
  <si>
    <r>
      <rPr>
        <b/>
        <sz val="12"/>
        <rFont val="仿宋_GB2312"/>
        <charset val="134"/>
      </rPr>
      <t>闽宁产业发展（</t>
    </r>
    <r>
      <rPr>
        <b/>
        <sz val="12"/>
        <rFont val="Times New Roman"/>
      </rPr>
      <t>13</t>
    </r>
    <r>
      <rPr>
        <b/>
        <sz val="12"/>
        <rFont val="仿宋_GB2312"/>
        <charset val="134"/>
      </rPr>
      <t>个）</t>
    </r>
  </si>
  <si>
    <r>
      <rPr>
        <b/>
        <sz val="12"/>
        <rFont val="仿宋_GB2312"/>
        <charset val="134"/>
      </rPr>
      <t>闽籍企业带动联合发展项目（</t>
    </r>
    <r>
      <rPr>
        <b/>
        <sz val="12"/>
        <rFont val="Times New Roman"/>
      </rPr>
      <t>9</t>
    </r>
    <r>
      <rPr>
        <b/>
        <sz val="12"/>
        <rFont val="仿宋_GB2312"/>
        <charset val="134"/>
      </rPr>
      <t>个）</t>
    </r>
  </si>
  <si>
    <r>
      <rPr>
        <sz val="12"/>
        <rFont val="仿宋_GB2312"/>
        <charset val="134"/>
      </rPr>
      <t>新建食用菌大棚</t>
    </r>
    <r>
      <rPr>
        <sz val="12"/>
        <rFont val="Times New Roman"/>
      </rPr>
      <t>2</t>
    </r>
    <r>
      <rPr>
        <sz val="12"/>
        <rFont val="仿宋_GB2312"/>
        <charset val="134"/>
      </rPr>
      <t>栋（一栋约</t>
    </r>
    <r>
      <rPr>
        <sz val="12"/>
        <rFont val="Times New Roman"/>
      </rPr>
      <t>529</t>
    </r>
    <r>
      <rPr>
        <sz val="12"/>
        <rFont val="仿宋_GB2312"/>
        <charset val="134"/>
      </rPr>
      <t>平方米，</t>
    </r>
    <r>
      <rPr>
        <sz val="12"/>
        <rFont val="Times New Roman"/>
      </rPr>
      <t>50.48</t>
    </r>
    <r>
      <rPr>
        <sz val="12"/>
        <rFont val="宋体"/>
        <charset val="134"/>
      </rPr>
      <t>米×</t>
    </r>
    <r>
      <rPr>
        <sz val="12"/>
        <rFont val="Times New Roman"/>
      </rPr>
      <t>10.48</t>
    </r>
    <r>
      <rPr>
        <sz val="12"/>
        <rFont val="宋体"/>
        <charset val="134"/>
      </rPr>
      <t>米×</t>
    </r>
    <r>
      <rPr>
        <sz val="12"/>
        <rFont val="Times New Roman"/>
      </rPr>
      <t>4.15</t>
    </r>
    <r>
      <rPr>
        <sz val="12"/>
        <rFont val="宋体"/>
        <charset val="134"/>
      </rPr>
      <t>米</t>
    </r>
    <r>
      <rPr>
        <sz val="12"/>
        <rFont val="仿宋_GB2312"/>
        <charset val="134"/>
      </rPr>
      <t>），配套菌架，电动内遮阳，电动顶开窗；基地相关设施提升。</t>
    </r>
  </si>
  <si>
    <r>
      <rPr>
        <sz val="12"/>
        <rFont val="仿宋_GB2312"/>
        <charset val="134"/>
      </rPr>
      <t>杨学福</t>
    </r>
    <r>
      <rPr>
        <sz val="12"/>
        <rFont val="Times New Roman"/>
      </rPr>
      <t xml:space="preserve">
13469557194
</t>
    </r>
    <r>
      <rPr>
        <sz val="12"/>
        <rFont val="宋体"/>
        <charset val="134"/>
      </rPr>
      <t>马高</t>
    </r>
    <r>
      <rPr>
        <sz val="12"/>
        <rFont val="Times New Roman"/>
      </rPr>
      <t xml:space="preserve">
13895136000</t>
    </r>
  </si>
  <si>
    <r>
      <rPr>
        <sz val="12"/>
        <rFont val="仿宋_GB2312"/>
        <charset val="134"/>
      </rPr>
      <t>利用原</t>
    </r>
    <r>
      <rPr>
        <sz val="12"/>
        <rFont val="Times New Roman"/>
      </rPr>
      <t>300</t>
    </r>
    <r>
      <rPr>
        <sz val="12"/>
        <rFont val="仿宋_GB2312"/>
        <charset val="134"/>
      </rPr>
      <t>平方米韦州驿站进行改造升级作为葡萄酒文化创意中心。</t>
    </r>
  </si>
  <si>
    <t>艾草种植高标准育苗基地建设项目</t>
  </si>
  <si>
    <r>
      <rPr>
        <sz val="12"/>
        <rFont val="仿宋_GB2312"/>
        <charset val="134"/>
      </rPr>
      <t>种植艾草</t>
    </r>
    <r>
      <rPr>
        <sz val="12"/>
        <rFont val="Times New Roman"/>
      </rPr>
      <t>2000</t>
    </r>
    <r>
      <rPr>
        <sz val="12"/>
        <rFont val="仿宋_GB2312"/>
        <charset val="134"/>
      </rPr>
      <t>亩，按照</t>
    </r>
    <r>
      <rPr>
        <sz val="12"/>
        <rFont val="Times New Roman"/>
      </rPr>
      <t>1500</t>
    </r>
    <r>
      <rPr>
        <sz val="12"/>
        <rFont val="仿宋_GB2312"/>
        <charset val="134"/>
      </rPr>
      <t>元／亩给予补助；每亩种植艾草</t>
    </r>
    <r>
      <rPr>
        <sz val="12"/>
        <rFont val="Times New Roman"/>
      </rPr>
      <t>5000-6000</t>
    </r>
    <r>
      <rPr>
        <sz val="12"/>
        <rFont val="仿宋_GB2312"/>
        <charset val="134"/>
      </rPr>
      <t>株左右，平均成活率达到</t>
    </r>
    <r>
      <rPr>
        <sz val="12"/>
        <rFont val="Times New Roman"/>
      </rPr>
      <t>60%</t>
    </r>
    <r>
      <rPr>
        <sz val="12"/>
        <rFont val="仿宋_GB2312"/>
        <charset val="134"/>
      </rPr>
      <t>以上即每亩3000株视为种植达到验收合格。</t>
    </r>
  </si>
  <si>
    <r>
      <rPr>
        <sz val="12"/>
        <rFont val="仿宋_GB2312"/>
        <charset val="134"/>
      </rPr>
      <t>农业农村局</t>
    </r>
  </si>
  <si>
    <t>种好一棵草、培育一株苗，以龙头企业、基地带动合作社及农户种植艾草，增加收入。</t>
  </si>
  <si>
    <r>
      <rPr>
        <sz val="12"/>
        <color rgb="FFFF0000"/>
        <rFont val="仿宋_GB2312"/>
        <charset val="134"/>
      </rPr>
      <t>在闽宁共建产业园区内新建标准化厂房</t>
    </r>
    <r>
      <rPr>
        <sz val="12"/>
        <color rgb="FFFF0000"/>
        <rFont val="Times New Roman"/>
      </rPr>
      <t>6</t>
    </r>
    <r>
      <rPr>
        <sz val="12"/>
        <color rgb="FFFF0000"/>
        <rFont val="仿宋_GB2312"/>
        <charset val="134"/>
      </rPr>
      <t>栋</t>
    </r>
    <r>
      <rPr>
        <sz val="12"/>
        <color rgb="FFFF0000"/>
        <rFont val="Times New Roman"/>
      </rPr>
      <t>18000</t>
    </r>
    <r>
      <rPr>
        <sz val="12"/>
        <color rgb="FFFF0000"/>
        <rFont val="仿宋_GB2312"/>
        <charset val="134"/>
      </rPr>
      <t>多平方米、消防泵房及其他配套设施，占地面积约</t>
    </r>
    <r>
      <rPr>
        <sz val="12"/>
        <color rgb="FFFF0000"/>
        <rFont val="Times New Roman"/>
      </rPr>
      <t>50</t>
    </r>
    <r>
      <rPr>
        <sz val="12"/>
        <color rgb="FFFF0000"/>
        <rFont val="仿宋_GB2312"/>
        <charset val="134"/>
      </rPr>
      <t>亩，闽宁资金投入</t>
    </r>
    <r>
      <rPr>
        <sz val="12"/>
        <color rgb="FFFF0000"/>
        <rFont val="Times New Roman"/>
      </rPr>
      <t>2800</t>
    </r>
    <r>
      <rPr>
        <sz val="12"/>
        <color rgb="FFFF0000"/>
        <rFont val="仿宋_GB2312"/>
        <charset val="134"/>
      </rPr>
      <t>万元。</t>
    </r>
  </si>
  <si>
    <r>
      <rPr>
        <b/>
        <sz val="12"/>
        <color theme="1"/>
        <rFont val="仿宋_GB2312"/>
        <charset val="134"/>
      </rPr>
      <t>就业帮扶项目（</t>
    </r>
    <r>
      <rPr>
        <b/>
        <sz val="12"/>
        <color theme="1"/>
        <rFont val="Times New Roman"/>
      </rPr>
      <t>4</t>
    </r>
    <r>
      <rPr>
        <b/>
        <sz val="12"/>
        <color theme="1"/>
        <rFont val="仿宋_GB2312"/>
        <charset val="134"/>
      </rPr>
      <t>个）</t>
    </r>
  </si>
  <si>
    <r>
      <rPr>
        <sz val="12"/>
        <rFont val="仿宋_GB2312"/>
        <charset val="134"/>
      </rPr>
      <t>新建建筑面积约</t>
    </r>
    <r>
      <rPr>
        <sz val="12"/>
        <rFont val="Times New Roman"/>
      </rPr>
      <t>504</t>
    </r>
    <r>
      <rPr>
        <sz val="12"/>
        <rFont val="仿宋_GB2312"/>
        <charset val="134"/>
      </rPr>
      <t>平方米，维修改造旧村部约</t>
    </r>
    <r>
      <rPr>
        <sz val="12"/>
        <rFont val="Times New Roman"/>
      </rPr>
      <t>90</t>
    </r>
    <r>
      <rPr>
        <sz val="12"/>
        <rFont val="仿宋_GB2312"/>
        <charset val="134"/>
      </rPr>
      <t>平方米，配套水电、路面硬化及围墙，吸引劳动力就业，保障葡萄园有稳定的产业工人。</t>
    </r>
  </si>
  <si>
    <t>依托罗山东麓葡萄园区打造产业工人基地，为产业工人提供就业、生活服务，吸纳稳定的务工人员。</t>
  </si>
  <si>
    <r>
      <rPr>
        <sz val="12"/>
        <color theme="1"/>
        <rFont val="仿宋_GB2312"/>
        <charset val="134"/>
      </rPr>
      <t>同心县职业技术学校组织学生到结对的福建省湄洲湾职业技术学校开展平面设计专业访学，学生不少于</t>
    </r>
    <r>
      <rPr>
        <sz val="12"/>
        <color theme="1"/>
        <rFont val="Times New Roman"/>
      </rPr>
      <t>30</t>
    </r>
    <r>
      <rPr>
        <sz val="12"/>
        <color theme="1"/>
        <rFont val="仿宋_GB2312"/>
        <charset val="134"/>
      </rPr>
      <t>人，教辅人员</t>
    </r>
    <r>
      <rPr>
        <sz val="12"/>
        <color theme="1"/>
        <rFont val="Times New Roman"/>
      </rPr>
      <t>2</t>
    </r>
    <r>
      <rPr>
        <sz val="12"/>
        <color theme="1"/>
        <rFont val="仿宋_GB2312"/>
        <charset val="134"/>
      </rPr>
      <t>人，给予生活、交通补贴等。</t>
    </r>
  </si>
  <si>
    <r>
      <rPr>
        <sz val="12"/>
        <color theme="1"/>
        <rFont val="仿宋_GB2312"/>
        <charset val="134"/>
      </rPr>
      <t>培训方面：开展闽宁协作项目技能培训</t>
    </r>
    <r>
      <rPr>
        <sz val="12"/>
        <color theme="1"/>
        <rFont val="Times New Roman"/>
      </rPr>
      <t>300</t>
    </r>
    <r>
      <rPr>
        <sz val="12"/>
        <color theme="1"/>
        <rFont val="仿宋_GB2312"/>
        <charset val="134"/>
      </rPr>
      <t>人，按照培训费、鉴定费、生活费等给予人均</t>
    </r>
    <r>
      <rPr>
        <sz val="12"/>
        <color theme="1"/>
        <rFont val="Times New Roman"/>
      </rPr>
      <t>2500</t>
    </r>
    <r>
      <rPr>
        <sz val="12"/>
        <color theme="1"/>
        <rFont val="仿宋_GB2312"/>
        <charset val="134"/>
      </rPr>
      <t>元补助，共需资金</t>
    </r>
    <r>
      <rPr>
        <sz val="12"/>
        <color theme="1"/>
        <rFont val="Times New Roman"/>
      </rPr>
      <t>75</t>
    </r>
    <r>
      <rPr>
        <sz val="12"/>
        <color theme="1"/>
        <rFont val="仿宋_GB2312"/>
        <charset val="134"/>
      </rPr>
      <t>万元；实施劳务经纪人赴闽能力提升培训</t>
    </r>
    <r>
      <rPr>
        <sz val="12"/>
        <color theme="1"/>
        <rFont val="Times New Roman"/>
      </rPr>
      <t>30</t>
    </r>
    <r>
      <rPr>
        <sz val="12"/>
        <color theme="1"/>
        <rFont val="仿宋_GB2312"/>
        <charset val="134"/>
      </rPr>
      <t>人，人均培训费</t>
    </r>
    <r>
      <rPr>
        <sz val="12"/>
        <color theme="1"/>
        <rFont val="Times New Roman"/>
      </rPr>
      <t>6000</t>
    </r>
    <r>
      <rPr>
        <sz val="12"/>
        <color theme="1"/>
        <rFont val="仿宋_GB2312"/>
        <charset val="134"/>
      </rPr>
      <t>元，共需培训费</t>
    </r>
    <r>
      <rPr>
        <sz val="12"/>
        <color theme="1"/>
        <rFont val="Times New Roman"/>
      </rPr>
      <t>18</t>
    </r>
    <r>
      <rPr>
        <sz val="12"/>
        <color theme="1"/>
        <rFont val="仿宋_GB2312"/>
        <charset val="134"/>
      </rPr>
      <t>万元；实施电商人才赴闽能力提升培训</t>
    </r>
    <r>
      <rPr>
        <sz val="12"/>
        <color theme="1"/>
        <rFont val="Times New Roman"/>
      </rPr>
      <t>30</t>
    </r>
    <r>
      <rPr>
        <sz val="12"/>
        <color theme="1"/>
        <rFont val="仿宋_GB2312"/>
        <charset val="134"/>
      </rPr>
      <t>人，人均培训费</t>
    </r>
    <r>
      <rPr>
        <sz val="12"/>
        <color theme="1"/>
        <rFont val="Times New Roman"/>
      </rPr>
      <t>6000</t>
    </r>
    <r>
      <rPr>
        <sz val="12"/>
        <color theme="1"/>
        <rFont val="仿宋_GB2312"/>
        <charset val="134"/>
      </rPr>
      <t>元，共需培训费</t>
    </r>
    <r>
      <rPr>
        <sz val="12"/>
        <color theme="1"/>
        <rFont val="Times New Roman"/>
      </rPr>
      <t>18</t>
    </r>
    <r>
      <rPr>
        <sz val="12"/>
        <color theme="1"/>
        <rFont val="仿宋_GB2312"/>
        <charset val="134"/>
      </rPr>
      <t>万元。</t>
    </r>
    <r>
      <rPr>
        <sz val="12"/>
        <color theme="1"/>
        <rFont val="Times New Roman"/>
      </rPr>
      <t xml:space="preserve">
</t>
    </r>
    <r>
      <rPr>
        <sz val="12"/>
        <color theme="1"/>
        <rFont val="仿宋_GB2312"/>
        <charset val="134"/>
      </rPr>
      <t>转移就业方面：开展脱贫、边缘易致贫劳动力赴闽转移就业</t>
    </r>
    <r>
      <rPr>
        <sz val="12"/>
        <color theme="1"/>
        <rFont val="Times New Roman"/>
      </rPr>
      <t>80</t>
    </r>
    <r>
      <rPr>
        <sz val="12"/>
        <color theme="1"/>
        <rFont val="仿宋_GB2312"/>
        <charset val="134"/>
      </rPr>
      <t>人，稳岗补贴</t>
    </r>
    <r>
      <rPr>
        <sz val="12"/>
        <color theme="1"/>
        <rFont val="Times New Roman"/>
      </rPr>
      <t>39</t>
    </r>
    <r>
      <rPr>
        <sz val="12"/>
        <color theme="1"/>
        <rFont val="仿宋_GB2312"/>
        <charset val="134"/>
      </rPr>
      <t>万元（其中：稳岗补贴</t>
    </r>
    <r>
      <rPr>
        <sz val="12"/>
        <color theme="1"/>
        <rFont val="Times New Roman"/>
      </rPr>
      <t>3</t>
    </r>
    <r>
      <rPr>
        <sz val="12"/>
        <color theme="1"/>
        <rFont val="仿宋_GB2312"/>
        <charset val="134"/>
      </rPr>
      <t>个月以上约</t>
    </r>
    <r>
      <rPr>
        <sz val="12"/>
        <color theme="1"/>
        <rFont val="Times New Roman"/>
      </rPr>
      <t>30</t>
    </r>
    <r>
      <rPr>
        <sz val="12"/>
        <color theme="1"/>
        <rFont val="仿宋_GB2312"/>
        <charset val="134"/>
      </rPr>
      <t>人，每人补贴</t>
    </r>
    <r>
      <rPr>
        <sz val="12"/>
        <color theme="1"/>
        <rFont val="Times New Roman"/>
      </rPr>
      <t>3000</t>
    </r>
    <r>
      <rPr>
        <sz val="12"/>
        <color theme="1"/>
        <rFont val="仿宋_GB2312"/>
        <charset val="134"/>
      </rPr>
      <t>元共计</t>
    </r>
    <r>
      <rPr>
        <sz val="12"/>
        <color theme="1"/>
        <rFont val="Times New Roman"/>
      </rPr>
      <t>9</t>
    </r>
    <r>
      <rPr>
        <sz val="12"/>
        <color theme="1"/>
        <rFont val="仿宋_GB2312"/>
        <charset val="134"/>
      </rPr>
      <t>万元；稳岗</t>
    </r>
    <r>
      <rPr>
        <sz val="12"/>
        <color theme="1"/>
        <rFont val="Times New Roman"/>
      </rPr>
      <t>6</t>
    </r>
    <r>
      <rPr>
        <sz val="12"/>
        <color theme="1"/>
        <rFont val="仿宋_GB2312"/>
        <charset val="134"/>
      </rPr>
      <t>个月以上约</t>
    </r>
    <r>
      <rPr>
        <sz val="12"/>
        <color theme="1"/>
        <rFont val="Times New Roman"/>
      </rPr>
      <t>50</t>
    </r>
    <r>
      <rPr>
        <sz val="12"/>
        <color theme="1"/>
        <rFont val="仿宋_GB2312"/>
        <charset val="134"/>
      </rPr>
      <t>人，每人补贴</t>
    </r>
    <r>
      <rPr>
        <sz val="12"/>
        <color theme="1"/>
        <rFont val="Times New Roman"/>
      </rPr>
      <t>6000</t>
    </r>
    <r>
      <rPr>
        <sz val="12"/>
        <color theme="1"/>
        <rFont val="仿宋_GB2312"/>
        <charset val="134"/>
      </rPr>
      <t>元共计</t>
    </r>
    <r>
      <rPr>
        <sz val="12"/>
        <color theme="1"/>
        <rFont val="Times New Roman"/>
      </rPr>
      <t>30</t>
    </r>
    <r>
      <rPr>
        <sz val="12"/>
        <color theme="1"/>
        <rFont val="仿宋_GB2312"/>
        <charset val="134"/>
      </rPr>
      <t>万元）；实施赴闽转移就业人员交通补贴每人</t>
    </r>
    <r>
      <rPr>
        <sz val="12"/>
        <color theme="1"/>
        <rFont val="Times New Roman"/>
      </rPr>
      <t>1500</t>
    </r>
    <r>
      <rPr>
        <sz val="12"/>
        <color theme="1"/>
        <rFont val="仿宋_GB2312"/>
        <charset val="134"/>
      </rPr>
      <t>元，共计</t>
    </r>
    <r>
      <rPr>
        <sz val="12"/>
        <color theme="1"/>
        <rFont val="Times New Roman"/>
      </rPr>
      <t>12</t>
    </r>
    <r>
      <rPr>
        <sz val="12"/>
        <color theme="1"/>
        <rFont val="仿宋_GB2312"/>
        <charset val="134"/>
      </rPr>
      <t>万元；实施劳务经纪人、劳务中介组织、吸纳脱贫劳动力就业人数较好的企业（帮扶车间）奖励</t>
    </r>
    <r>
      <rPr>
        <sz val="12"/>
        <color theme="1"/>
        <rFont val="Times New Roman"/>
      </rPr>
      <t>20</t>
    </r>
    <r>
      <rPr>
        <sz val="12"/>
        <color theme="1"/>
        <rFont val="仿宋_GB2312"/>
        <charset val="134"/>
      </rPr>
      <t>万元；开展闽宁协作专场招聘会</t>
    </r>
    <r>
      <rPr>
        <sz val="12"/>
        <color theme="1"/>
        <rFont val="Times New Roman"/>
      </rPr>
      <t>4</t>
    </r>
    <r>
      <rPr>
        <sz val="12"/>
        <color theme="1"/>
        <rFont val="仿宋_GB2312"/>
        <charset val="134"/>
      </rPr>
      <t>场次</t>
    </r>
    <r>
      <rPr>
        <sz val="12"/>
        <color theme="1"/>
        <rFont val="Times New Roman"/>
      </rPr>
      <t>6</t>
    </r>
    <r>
      <rPr>
        <sz val="12"/>
        <color theme="1"/>
        <rFont val="仿宋_GB2312"/>
        <charset val="134"/>
      </rPr>
      <t>万元；集中输送务工人员到闽就业共计</t>
    </r>
    <r>
      <rPr>
        <sz val="12"/>
        <color theme="1"/>
        <rFont val="Times New Roman"/>
      </rPr>
      <t>22</t>
    </r>
    <r>
      <rPr>
        <sz val="12"/>
        <color theme="1"/>
        <rFont val="仿宋_GB2312"/>
        <charset val="134"/>
      </rPr>
      <t>万元。</t>
    </r>
  </si>
  <si>
    <t>帮扶车间生产就业企业补助项目</t>
  </si>
  <si>
    <r>
      <rPr>
        <sz val="12"/>
        <rFont val="仿宋_GB2312"/>
        <charset val="134"/>
      </rPr>
      <t>用于扶持闽宁协作帮扶车间生产、就业，正常运转，促进劳动力就近就业，吸纳就业</t>
    </r>
    <r>
      <rPr>
        <sz val="12"/>
        <rFont val="Times New Roman"/>
      </rPr>
      <t>50</t>
    </r>
    <r>
      <rPr>
        <sz val="12"/>
        <rFont val="仿宋_GB2312"/>
        <charset val="134"/>
      </rPr>
      <t>人以上补助</t>
    </r>
    <r>
      <rPr>
        <sz val="12"/>
        <rFont val="Times New Roman"/>
      </rPr>
      <t>25</t>
    </r>
    <r>
      <rPr>
        <sz val="12"/>
        <rFont val="仿宋_GB2312"/>
        <charset val="134"/>
      </rPr>
      <t>万元，</t>
    </r>
    <r>
      <rPr>
        <sz val="12"/>
        <rFont val="Times New Roman"/>
      </rPr>
      <t>20</t>
    </r>
    <r>
      <rPr>
        <sz val="12"/>
        <rFont val="仿宋_GB2312"/>
        <charset val="134"/>
      </rPr>
      <t>人以上</t>
    </r>
    <r>
      <rPr>
        <sz val="12"/>
        <rFont val="Times New Roman"/>
      </rPr>
      <t>10</t>
    </r>
    <r>
      <rPr>
        <sz val="12"/>
        <rFont val="仿宋_GB2312"/>
        <charset val="134"/>
      </rPr>
      <t>万元，计</t>
    </r>
    <r>
      <rPr>
        <sz val="12"/>
        <rFont val="Times New Roman"/>
      </rPr>
      <t>120</t>
    </r>
    <r>
      <rPr>
        <sz val="12"/>
        <rFont val="仿宋_GB2312"/>
        <charset val="134"/>
      </rPr>
      <t>万元。</t>
    </r>
  </si>
  <si>
    <t>各乡镇</t>
  </si>
  <si>
    <t>工信商务局</t>
  </si>
  <si>
    <t>促进闽宁协作帮扶车间正常运行，本地劳动力就近就业。</t>
  </si>
  <si>
    <r>
      <rPr>
        <sz val="12"/>
        <color theme="1"/>
        <rFont val="仿宋_GB2312"/>
        <charset val="134"/>
      </rPr>
      <t>县内集中培训乡村振兴干部及驻村工作队等</t>
    </r>
    <r>
      <rPr>
        <sz val="12"/>
        <color theme="1"/>
        <rFont val="Times New Roman"/>
      </rPr>
      <t>4</t>
    </r>
    <r>
      <rPr>
        <sz val="12"/>
        <color theme="1"/>
        <rFont val="仿宋_GB2312"/>
        <charset val="134"/>
      </rPr>
      <t>期</t>
    </r>
    <r>
      <rPr>
        <sz val="12"/>
        <color theme="1"/>
        <rFont val="Times New Roman"/>
      </rPr>
      <t>1000</t>
    </r>
    <r>
      <rPr>
        <sz val="12"/>
        <color theme="1"/>
        <rFont val="仿宋_GB2312"/>
        <charset val="134"/>
      </rPr>
      <t>人，安排资金</t>
    </r>
    <r>
      <rPr>
        <sz val="12"/>
        <color theme="1"/>
        <rFont val="Times New Roman"/>
      </rPr>
      <t>35</t>
    </r>
    <r>
      <rPr>
        <sz val="12"/>
        <color theme="1"/>
        <rFont val="仿宋_GB2312"/>
        <charset val="134"/>
      </rPr>
      <t>万元；区内观摩交流培训</t>
    </r>
    <r>
      <rPr>
        <sz val="12"/>
        <color theme="1"/>
        <rFont val="Times New Roman"/>
      </rPr>
      <t>1</t>
    </r>
    <r>
      <rPr>
        <sz val="12"/>
        <color theme="1"/>
        <rFont val="仿宋_GB2312"/>
        <charset val="134"/>
      </rPr>
      <t>期</t>
    </r>
    <r>
      <rPr>
        <sz val="12"/>
        <color theme="1"/>
        <rFont val="Times New Roman"/>
      </rPr>
      <t>100</t>
    </r>
    <r>
      <rPr>
        <sz val="12"/>
        <color theme="1"/>
        <rFont val="仿宋_GB2312"/>
        <charset val="134"/>
      </rPr>
      <t>人，安排资金</t>
    </r>
    <r>
      <rPr>
        <sz val="12"/>
        <color theme="1"/>
        <rFont val="Times New Roman"/>
      </rPr>
      <t>5</t>
    </r>
    <r>
      <rPr>
        <sz val="12"/>
        <color theme="1"/>
        <rFont val="仿宋_GB2312"/>
        <charset val="134"/>
      </rPr>
      <t>万元；区外交流培训</t>
    </r>
    <r>
      <rPr>
        <sz val="12"/>
        <color theme="1"/>
        <rFont val="Times New Roman"/>
      </rPr>
      <t>3</t>
    </r>
    <r>
      <rPr>
        <sz val="12"/>
        <color theme="1"/>
        <rFont val="仿宋_GB2312"/>
        <charset val="134"/>
      </rPr>
      <t>期</t>
    </r>
    <r>
      <rPr>
        <sz val="12"/>
        <color theme="1"/>
        <rFont val="Times New Roman"/>
      </rPr>
      <t>150</t>
    </r>
    <r>
      <rPr>
        <sz val="12"/>
        <color theme="1"/>
        <rFont val="仿宋_GB2312"/>
        <charset val="134"/>
      </rPr>
      <t>人（其中莆田两期），安排资金4</t>
    </r>
    <r>
      <rPr>
        <sz val="12"/>
        <color theme="1"/>
        <rFont val="Times New Roman"/>
      </rPr>
      <t>5</t>
    </r>
    <r>
      <rPr>
        <sz val="12"/>
        <color theme="1"/>
        <rFont val="仿宋_GB2312"/>
        <charset val="134"/>
      </rPr>
      <t>万元；本县乡镇村分散培训</t>
    </r>
    <r>
      <rPr>
        <sz val="12"/>
        <color theme="1"/>
        <rFont val="Times New Roman"/>
      </rPr>
      <t>6</t>
    </r>
    <r>
      <rPr>
        <sz val="12"/>
        <color theme="1"/>
        <rFont val="仿宋_GB2312"/>
        <charset val="134"/>
      </rPr>
      <t>次</t>
    </r>
    <r>
      <rPr>
        <sz val="12"/>
        <color theme="1"/>
        <rFont val="Times New Roman"/>
      </rPr>
      <t>550</t>
    </r>
    <r>
      <rPr>
        <sz val="12"/>
        <color theme="1"/>
        <rFont val="仿宋_GB2312"/>
        <charset val="134"/>
      </rPr>
      <t>人次，安排资金</t>
    </r>
    <r>
      <rPr>
        <sz val="12"/>
        <color theme="1"/>
        <rFont val="Times New Roman"/>
      </rPr>
      <t>5</t>
    </r>
    <r>
      <rPr>
        <sz val="12"/>
        <color theme="1"/>
        <rFont val="仿宋_GB2312"/>
        <charset val="134"/>
      </rPr>
      <t>万元。每期培训经费按照实际开支调剂使用。</t>
    </r>
  </si>
  <si>
    <r>
      <rPr>
        <sz val="12"/>
        <rFont val="仿宋_GB2312"/>
        <charset val="134"/>
      </rPr>
      <t>新建枸杞烘干加工车间</t>
    </r>
    <r>
      <rPr>
        <sz val="12"/>
        <rFont val="Times New Roman"/>
      </rPr>
      <t>1</t>
    </r>
    <r>
      <rPr>
        <sz val="12"/>
        <rFont val="仿宋_GB2312"/>
        <charset val="134"/>
      </rPr>
      <t>座</t>
    </r>
    <r>
      <rPr>
        <sz val="12"/>
        <rFont val="Times New Roman"/>
      </rPr>
      <t>1100</t>
    </r>
    <r>
      <rPr>
        <sz val="12"/>
        <rFont val="仿宋_GB2312"/>
        <charset val="134"/>
      </rPr>
      <t>平方米，晾晒场硬化</t>
    </r>
    <r>
      <rPr>
        <sz val="12"/>
        <rFont val="Times New Roman"/>
      </rPr>
      <t>2500</t>
    </r>
    <r>
      <rPr>
        <sz val="12"/>
        <rFont val="仿宋_GB2312"/>
        <charset val="134"/>
      </rPr>
      <t>平方米，原有534平方方米冷库维修改造，室外附属工程。</t>
    </r>
  </si>
  <si>
    <r>
      <rPr>
        <sz val="12"/>
        <rFont val="仿宋_GB2312"/>
        <charset val="134"/>
      </rPr>
      <t>发展</t>
    </r>
    <r>
      <rPr>
        <sz val="12"/>
        <rFont val="Times New Roman"/>
      </rPr>
      <t>“</t>
    </r>
    <r>
      <rPr>
        <sz val="12"/>
        <rFont val="仿宋_GB2312"/>
        <charset val="134"/>
      </rPr>
      <t>闽厝菌菇民宿</t>
    </r>
    <r>
      <rPr>
        <sz val="12"/>
        <rFont val="Times New Roman"/>
      </rPr>
      <t>+</t>
    </r>
    <r>
      <rPr>
        <sz val="12"/>
        <rFont val="仿宋_GB2312"/>
        <charset val="134"/>
      </rPr>
      <t>南安村食用菌基地</t>
    </r>
    <r>
      <rPr>
        <sz val="12"/>
        <rFont val="Times New Roman"/>
      </rPr>
      <t>”</t>
    </r>
    <r>
      <rPr>
        <sz val="12"/>
        <rFont val="仿宋_GB2312"/>
        <charset val="134"/>
      </rPr>
      <t>的文旅项目，改造提升</t>
    </r>
    <r>
      <rPr>
        <sz val="12"/>
        <rFont val="Times New Roman"/>
      </rPr>
      <t>8</t>
    </r>
    <r>
      <rPr>
        <sz val="12"/>
        <rFont val="仿宋_GB2312"/>
        <charset val="134"/>
      </rPr>
      <t>座庭院，每座庭院规划用地面积约</t>
    </r>
    <r>
      <rPr>
        <sz val="12"/>
        <rFont val="Times New Roman"/>
      </rPr>
      <t>789</t>
    </r>
    <r>
      <rPr>
        <sz val="12"/>
        <rFont val="宋体"/>
        <charset val="134"/>
      </rPr>
      <t>㎡</t>
    </r>
    <r>
      <rPr>
        <sz val="12"/>
        <rFont val="仿宋_GB2312"/>
        <charset val="134"/>
      </rPr>
      <t>，庭院内规划新建闽厝</t>
    </r>
    <r>
      <rPr>
        <sz val="12"/>
        <rFont val="Times New Roman"/>
      </rPr>
      <t>1</t>
    </r>
    <r>
      <rPr>
        <sz val="12"/>
        <rFont val="仿宋_GB2312"/>
        <charset val="134"/>
      </rPr>
      <t>座（建筑面积约</t>
    </r>
    <r>
      <rPr>
        <sz val="12"/>
        <rFont val="Times New Roman"/>
      </rPr>
      <t>123</t>
    </r>
    <r>
      <rPr>
        <sz val="12"/>
        <rFont val="宋体"/>
        <charset val="134"/>
      </rPr>
      <t>㎡</t>
    </r>
    <r>
      <rPr>
        <sz val="12"/>
        <rFont val="仿宋_GB2312"/>
        <charset val="134"/>
      </rPr>
      <t>）、改造既有安置房</t>
    </r>
    <r>
      <rPr>
        <sz val="12"/>
        <rFont val="Times New Roman"/>
      </rPr>
      <t>1</t>
    </r>
    <r>
      <rPr>
        <sz val="12"/>
        <rFont val="仿宋_GB2312"/>
        <charset val="134"/>
      </rPr>
      <t>座（建筑面积约</t>
    </r>
    <r>
      <rPr>
        <sz val="12"/>
        <rFont val="Times New Roman"/>
      </rPr>
      <t>53</t>
    </r>
    <r>
      <rPr>
        <sz val="12"/>
        <rFont val="宋体"/>
        <charset val="134"/>
      </rPr>
      <t>㎡</t>
    </r>
    <r>
      <rPr>
        <sz val="12"/>
        <rFont val="仿宋_GB2312"/>
        <charset val="134"/>
      </rPr>
      <t>）、新建菌菇棚</t>
    </r>
    <r>
      <rPr>
        <sz val="12"/>
        <rFont val="Times New Roman"/>
      </rPr>
      <t>1</t>
    </r>
    <r>
      <rPr>
        <sz val="12"/>
        <rFont val="仿宋_GB2312"/>
        <charset val="134"/>
      </rPr>
      <t>座（建筑面积约</t>
    </r>
    <r>
      <rPr>
        <sz val="12"/>
        <rFont val="Times New Roman"/>
      </rPr>
      <t>140</t>
    </r>
    <r>
      <rPr>
        <sz val="12"/>
        <rFont val="宋体"/>
        <charset val="134"/>
      </rPr>
      <t>㎡</t>
    </r>
    <r>
      <rPr>
        <sz val="12"/>
        <rFont val="仿宋_GB2312"/>
        <charset val="134"/>
      </rPr>
      <t>）以及配套设施等。</t>
    </r>
  </si>
  <si>
    <t>通过实施该项目，推动乡村旅游与其他产业融合发展，助力巩固脱贫攻坚成果。</t>
  </si>
  <si>
    <r>
      <rPr>
        <sz val="12"/>
        <rFont val="仿宋_GB2312"/>
        <charset val="134"/>
      </rPr>
      <t>发展葡萄酒产业，利用村集体建设用地新建建筑面积约</t>
    </r>
    <r>
      <rPr>
        <sz val="12"/>
        <rFont val="Times New Roman"/>
      </rPr>
      <t>584</t>
    </r>
    <r>
      <rPr>
        <sz val="12"/>
        <rFont val="仿宋_GB2312"/>
        <charset val="134"/>
      </rPr>
      <t>平方米，配套水电、路面硬化及围墙，吸引劳动力就业，保障葡萄园有稳定的产业工人。</t>
    </r>
  </si>
  <si>
    <r>
      <rPr>
        <sz val="12"/>
        <rFont val="仿宋_GB2312"/>
        <charset val="134"/>
      </rPr>
      <t>购置综合实训楼机电一体、互联网等配套设施设备给予补助。其中：智慧化老年护理实训中心配置虚拟仿真教学平台、虚拟仿真系统、客户端、工作台等约</t>
    </r>
    <r>
      <rPr>
        <sz val="12"/>
        <rFont val="Times New Roman"/>
      </rPr>
      <t>60</t>
    </r>
    <r>
      <rPr>
        <sz val="12"/>
        <rFont val="仿宋_GB2312"/>
        <charset val="134"/>
      </rPr>
      <t>万元，数字工厂影视后期实训室配置学生机、教师机、监视器、光纤模块、智慧黑板等约</t>
    </r>
    <r>
      <rPr>
        <sz val="12"/>
        <rFont val="Times New Roman"/>
      </rPr>
      <t>120</t>
    </r>
    <r>
      <rPr>
        <sz val="12"/>
        <rFont val="仿宋_GB2312"/>
        <charset val="134"/>
      </rPr>
      <t>万元。</t>
    </r>
  </si>
  <si>
    <r>
      <rPr>
        <sz val="12"/>
        <rFont val="仿宋_GB2312"/>
        <charset val="134"/>
      </rPr>
      <t>支持该移民村实施</t>
    </r>
    <r>
      <rPr>
        <sz val="12"/>
        <rFont val="Times New Roman"/>
      </rPr>
      <t>12</t>
    </r>
    <r>
      <rPr>
        <sz val="12"/>
        <rFont val="仿宋_GB2312"/>
        <charset val="134"/>
      </rPr>
      <t>公里村庄主干道路两侧绿化、</t>
    </r>
    <r>
      <rPr>
        <sz val="12"/>
        <rFont val="Times New Roman"/>
      </rPr>
      <t>12</t>
    </r>
    <r>
      <rPr>
        <sz val="12"/>
        <rFont val="仿宋_GB2312"/>
        <charset val="134"/>
      </rPr>
      <t>公里道路路牙建设、移民迁出陈列中心提升改造、生态养鸡场</t>
    </r>
    <r>
      <rPr>
        <sz val="12"/>
        <rFont val="Times New Roman"/>
      </rPr>
      <t>2.6</t>
    </r>
    <r>
      <rPr>
        <sz val="12"/>
        <rFont val="仿宋_GB2312"/>
        <charset val="134"/>
      </rPr>
      <t>公里道路硬化及周边绿化等。</t>
    </r>
  </si>
  <si>
    <t>实施乡村振兴人居环境综合整治示范村建设，扎实推进移民村“四大提升行动”，持续巩固拓展脱贫攻坚成果同乡村振兴有效衔接。</t>
  </si>
  <si>
    <t>备注</t>
  </si>
  <si>
    <t>调减项目</t>
  </si>
  <si>
    <t>1.马高庄乡赵家树村村集体设施农业大棚配套项目。</t>
  </si>
  <si>
    <r>
      <rPr>
        <sz val="12"/>
        <color theme="1"/>
        <rFont val="仿宋_GB2312"/>
        <charset val="134"/>
      </rPr>
      <t>2.</t>
    </r>
    <r>
      <rPr>
        <sz val="12"/>
        <color theme="1"/>
        <rFont val="宋体"/>
        <charset val="134"/>
      </rPr>
      <t>预旺镇物流配送中心基础设施建设项目（调减理由：①项目所在土地用地性质尚未落实；②项目联农带农机制不完善，落地成效不明显；③项目实施时机不成熟，整体规划中的周边基础设施及配套设施建设基本上处于空白。建议延后择机实施本项目）。</t>
    </r>
  </si>
  <si>
    <t>增加项目</t>
  </si>
  <si>
    <t>1.艾草种植高标准育苗基地建设项目。</t>
  </si>
  <si>
    <t>2.帮扶车间生产就业企业补助项目。</t>
  </si>
  <si>
    <t>3.马高庄乡白阳洼村人居环境综合整治示范村建设项目。</t>
  </si>
  <si>
    <t>项目投资资金变更</t>
  </si>
  <si>
    <t>调减的项目资金：①马高庄乡赵家树村村集体设施农业大棚配套项目47万元；②同心县工业园区标准化厂房及基础设施建设项目200万元；③预旺镇物流配送中心基础设施建设项目233万元。计480万元。
增加的项目资金：①新增艾草种植高标准育苗基地建设项目300万元；②新增帮扶车间生产就业企业补助项目120万元；③新增马高庄乡白阳洼村人居环境综合整治示范村建设项目50万元；④调增干部培训交流10万元.计480万元。
下一步根据自治区下达的2022年度闽宁协作资金预算指标及项目预算调整个别项目投资额。</t>
  </si>
  <si>
    <t>附件：</t>
  </si>
  <si>
    <r>
      <rPr>
        <b/>
        <sz val="26"/>
        <rFont val="方正小标宋简体"/>
        <charset val="134"/>
      </rPr>
      <t>同心县</t>
    </r>
    <r>
      <rPr>
        <b/>
        <sz val="26"/>
        <rFont val="Times New Roman"/>
      </rPr>
      <t>2022</t>
    </r>
    <r>
      <rPr>
        <b/>
        <sz val="26"/>
        <rFont val="方正小标宋简体"/>
        <charset val="134"/>
      </rPr>
      <t>年闽宁协作资金项目计划表</t>
    </r>
  </si>
  <si>
    <r>
      <rPr>
        <b/>
        <sz val="12"/>
        <rFont val="仿宋_GB2312"/>
        <charset val="134"/>
      </rPr>
      <t>产业联合发展项目（</t>
    </r>
    <r>
      <rPr>
        <b/>
        <sz val="12"/>
        <rFont val="Times New Roman"/>
      </rPr>
      <t>9</t>
    </r>
    <r>
      <rPr>
        <b/>
        <sz val="12"/>
        <rFont val="仿宋_GB2312"/>
        <charset val="134"/>
      </rPr>
      <t>个）</t>
    </r>
  </si>
  <si>
    <r>
      <rPr>
        <sz val="12"/>
        <rFont val="仿宋_GB2312"/>
        <charset val="134"/>
      </rPr>
      <t>新建</t>
    </r>
    <r>
      <rPr>
        <sz val="12"/>
        <rFont val="Times New Roman"/>
      </rPr>
      <t>“</t>
    </r>
    <r>
      <rPr>
        <sz val="12"/>
        <rFont val="仿宋_GB2312"/>
        <charset val="134"/>
      </rPr>
      <t>春夏季养菌＋冬季产菇</t>
    </r>
    <r>
      <rPr>
        <sz val="12"/>
        <rFont val="Times New Roman"/>
      </rPr>
      <t>”</t>
    </r>
    <r>
      <rPr>
        <sz val="12"/>
        <rFont val="仿宋_GB2312"/>
        <charset val="134"/>
      </rPr>
      <t>食用菌房</t>
    </r>
    <r>
      <rPr>
        <sz val="12"/>
        <rFont val="Times New Roman"/>
      </rPr>
      <t>1</t>
    </r>
    <r>
      <rPr>
        <sz val="12"/>
        <rFont val="仿宋_GB2312"/>
        <charset val="134"/>
      </rPr>
      <t>栋（约</t>
    </r>
    <r>
      <rPr>
        <sz val="12"/>
        <rFont val="Times New Roman"/>
      </rPr>
      <t>529</t>
    </r>
    <r>
      <rPr>
        <sz val="12"/>
        <rFont val="仿宋_GB2312"/>
        <charset val="134"/>
      </rPr>
      <t>平方米，</t>
    </r>
    <r>
      <rPr>
        <sz val="12"/>
        <rFont val="Times New Roman"/>
      </rPr>
      <t>50.48</t>
    </r>
    <r>
      <rPr>
        <sz val="12"/>
        <rFont val="仿宋_GB2312"/>
        <charset val="134"/>
      </rPr>
      <t>米</t>
    </r>
    <r>
      <rPr>
        <sz val="12"/>
        <rFont val="Times New Roman"/>
      </rPr>
      <t>×10.48</t>
    </r>
    <r>
      <rPr>
        <sz val="12"/>
        <rFont val="仿宋_GB2312"/>
        <charset val="134"/>
      </rPr>
      <t>米</t>
    </r>
    <r>
      <rPr>
        <sz val="12"/>
        <rFont val="Times New Roman"/>
      </rPr>
      <t>×4.15</t>
    </r>
    <r>
      <rPr>
        <sz val="12"/>
        <rFont val="仿宋_GB2312"/>
        <charset val="134"/>
      </rPr>
      <t>米），配套菌架，电动内遮阳，电动顶开窗，约8</t>
    </r>
    <r>
      <rPr>
        <sz val="12"/>
        <rFont val="Times New Roman"/>
      </rPr>
      <t>0</t>
    </r>
    <r>
      <rPr>
        <sz val="12"/>
        <rFont val="仿宋_GB2312"/>
        <charset val="134"/>
      </rPr>
      <t>万元；基地环境提升约</t>
    </r>
    <r>
      <rPr>
        <sz val="12"/>
        <rFont val="Times New Roman"/>
      </rPr>
      <t>20</t>
    </r>
    <r>
      <rPr>
        <sz val="12"/>
        <rFont val="仿宋_GB2312"/>
        <charset val="134"/>
      </rPr>
      <t>万元；电力、污水设施及道路硬化等约</t>
    </r>
    <r>
      <rPr>
        <sz val="12"/>
        <rFont val="Times New Roman"/>
      </rPr>
      <t>20</t>
    </r>
    <r>
      <rPr>
        <sz val="12"/>
        <rFont val="仿宋_GB2312"/>
        <charset val="134"/>
      </rPr>
      <t>万元。</t>
    </r>
  </si>
  <si>
    <r>
      <rPr>
        <sz val="12"/>
        <rFont val="仿宋_GB2312"/>
        <charset val="134"/>
      </rPr>
      <t>杨学福</t>
    </r>
    <r>
      <rPr>
        <sz val="12"/>
        <rFont val="Times New Roman"/>
      </rPr>
      <t xml:space="preserve">
13469557194
</t>
    </r>
    <r>
      <rPr>
        <sz val="12"/>
        <rFont val="仿宋_GB2312"/>
        <charset val="134"/>
      </rPr>
      <t>马高</t>
    </r>
    <r>
      <rPr>
        <sz val="12"/>
        <rFont val="Times New Roman"/>
      </rPr>
      <t xml:space="preserve">
13895136000</t>
    </r>
  </si>
  <si>
    <r>
      <rPr>
        <sz val="12"/>
        <color theme="1"/>
        <rFont val="仿宋_GB2312"/>
        <charset val="134"/>
      </rPr>
      <t>宁夏闽宁绿丰农业科技有限公司辐射带动张家树村新建</t>
    </r>
    <r>
      <rPr>
        <sz val="12"/>
        <color theme="1"/>
        <rFont val="Times New Roman"/>
      </rPr>
      <t>9</t>
    </r>
    <r>
      <rPr>
        <sz val="12"/>
        <color theme="1"/>
        <rFont val="仿宋_GB2312"/>
        <charset val="134"/>
      </rPr>
      <t>栋菌菇大棚，每座建筑面积</t>
    </r>
    <r>
      <rPr>
        <sz val="12"/>
        <color theme="1"/>
        <rFont val="Times New Roman"/>
      </rPr>
      <t>800</t>
    </r>
    <r>
      <rPr>
        <sz val="12"/>
        <color theme="1"/>
        <rFont val="仿宋_GB2312"/>
        <charset val="134"/>
      </rPr>
      <t>平方米（</t>
    </r>
    <r>
      <rPr>
        <sz val="12"/>
        <color theme="1"/>
        <rFont val="Times New Roman"/>
      </rPr>
      <t>10</t>
    </r>
    <r>
      <rPr>
        <sz val="12"/>
        <color theme="1"/>
        <rFont val="仿宋_GB2312"/>
        <charset val="134"/>
      </rPr>
      <t>米</t>
    </r>
    <r>
      <rPr>
        <sz val="12"/>
        <color theme="1"/>
        <rFont val="Times New Roman"/>
      </rPr>
      <t>×80</t>
    </r>
    <r>
      <rPr>
        <sz val="12"/>
        <color theme="1"/>
        <rFont val="仿宋_GB2312"/>
        <charset val="134"/>
      </rPr>
      <t>米），建筑面积总计</t>
    </r>
    <r>
      <rPr>
        <sz val="12"/>
        <color theme="1"/>
        <rFont val="Times New Roman"/>
      </rPr>
      <t>7200</t>
    </r>
    <r>
      <rPr>
        <sz val="12"/>
        <color theme="1"/>
        <rFont val="仿宋_GB2312"/>
        <charset val="134"/>
      </rPr>
      <t>平方米；新建一座冷库，建筑面积</t>
    </r>
    <r>
      <rPr>
        <sz val="12"/>
        <color theme="1"/>
        <rFont val="Times New Roman"/>
      </rPr>
      <t>120</t>
    </r>
    <r>
      <rPr>
        <sz val="12"/>
        <color theme="1"/>
        <rFont val="仿宋_GB2312"/>
        <charset val="134"/>
      </rPr>
      <t>平方米；配套自动温度、湿度检测控制设备和自动喷水装置。</t>
    </r>
  </si>
  <si>
    <r>
      <rPr>
        <sz val="12"/>
        <color theme="1"/>
        <rFont val="仿宋_GB2312"/>
        <charset val="134"/>
      </rPr>
      <t>宁夏闽宁绿丰农业科技有限公司辐射带动边桥村新建</t>
    </r>
    <r>
      <rPr>
        <sz val="12"/>
        <color theme="1"/>
        <rFont val="Times New Roman"/>
      </rPr>
      <t>9</t>
    </r>
    <r>
      <rPr>
        <sz val="12"/>
        <color theme="1"/>
        <rFont val="仿宋_GB2312"/>
        <charset val="134"/>
      </rPr>
      <t>栋菌菇大棚，每座建筑面积</t>
    </r>
    <r>
      <rPr>
        <sz val="12"/>
        <color theme="1"/>
        <rFont val="Times New Roman"/>
      </rPr>
      <t>800</t>
    </r>
    <r>
      <rPr>
        <sz val="12"/>
        <color theme="1"/>
        <rFont val="仿宋_GB2312"/>
        <charset val="134"/>
      </rPr>
      <t>平方米（</t>
    </r>
    <r>
      <rPr>
        <sz val="12"/>
        <color theme="1"/>
        <rFont val="Times New Roman"/>
      </rPr>
      <t>10</t>
    </r>
    <r>
      <rPr>
        <sz val="12"/>
        <color theme="1"/>
        <rFont val="仿宋_GB2312"/>
        <charset val="134"/>
      </rPr>
      <t>米</t>
    </r>
    <r>
      <rPr>
        <sz val="12"/>
        <color theme="1"/>
        <rFont val="Times New Roman"/>
      </rPr>
      <t>×80</t>
    </r>
    <r>
      <rPr>
        <sz val="12"/>
        <color theme="1"/>
        <rFont val="仿宋_GB2312"/>
        <charset val="134"/>
      </rPr>
      <t>米），建筑面积总计</t>
    </r>
    <r>
      <rPr>
        <sz val="12"/>
        <color theme="1"/>
        <rFont val="Times New Roman"/>
      </rPr>
      <t>7200</t>
    </r>
    <r>
      <rPr>
        <sz val="12"/>
        <color theme="1"/>
        <rFont val="仿宋_GB2312"/>
        <charset val="134"/>
      </rPr>
      <t>平方米；新建一座冷库，建筑面积</t>
    </r>
    <r>
      <rPr>
        <sz val="12"/>
        <color theme="1"/>
        <rFont val="Times New Roman"/>
      </rPr>
      <t>120</t>
    </r>
    <r>
      <rPr>
        <sz val="12"/>
        <color theme="1"/>
        <rFont val="仿宋_GB2312"/>
        <charset val="134"/>
      </rPr>
      <t>平方米；配套自动温度、湿度检测控制设备和自动喷水装置。</t>
    </r>
  </si>
  <si>
    <r>
      <rPr>
        <sz val="12"/>
        <color theme="1"/>
        <rFont val="仿宋_GB2312"/>
        <charset val="134"/>
      </rPr>
      <t>宁夏同春缘农业科技发展有限公司辐射带动边桥村新建羊养殖圈舍</t>
    </r>
    <r>
      <rPr>
        <sz val="12"/>
        <color theme="1"/>
        <rFont val="Times New Roman"/>
      </rPr>
      <t>6</t>
    </r>
    <r>
      <rPr>
        <sz val="12"/>
        <color theme="1"/>
        <rFont val="仿宋_GB2312"/>
        <charset val="134"/>
      </rPr>
      <t>座</t>
    </r>
    <r>
      <rPr>
        <sz val="12"/>
        <color theme="1"/>
        <rFont val="Times New Roman"/>
      </rPr>
      <t>3600</t>
    </r>
    <r>
      <rPr>
        <sz val="12"/>
        <color theme="1"/>
        <rFont val="仿宋_GB2312"/>
        <charset val="134"/>
      </rPr>
      <t>平方米（每座</t>
    </r>
    <r>
      <rPr>
        <sz val="12"/>
        <color theme="1"/>
        <rFont val="Times New Roman"/>
      </rPr>
      <t>60</t>
    </r>
    <r>
      <rPr>
        <sz val="12"/>
        <color theme="1"/>
        <rFont val="仿宋_GB2312"/>
        <charset val="134"/>
      </rPr>
      <t>米</t>
    </r>
    <r>
      <rPr>
        <sz val="12"/>
        <color theme="1"/>
        <rFont val="Times New Roman"/>
      </rPr>
      <t>×10</t>
    </r>
    <r>
      <rPr>
        <sz val="12"/>
        <color theme="1"/>
        <rFont val="仿宋_GB2312"/>
        <charset val="134"/>
      </rPr>
      <t>米），配套饲草料棚</t>
    </r>
    <r>
      <rPr>
        <sz val="12"/>
        <color theme="1"/>
        <rFont val="Times New Roman"/>
      </rPr>
      <t>6</t>
    </r>
    <r>
      <rPr>
        <sz val="12"/>
        <color theme="1"/>
        <rFont val="仿宋_GB2312"/>
        <charset val="134"/>
      </rPr>
      <t>座</t>
    </r>
    <r>
      <rPr>
        <sz val="12"/>
        <color theme="1"/>
        <rFont val="Times New Roman"/>
      </rPr>
      <t>360</t>
    </r>
    <r>
      <rPr>
        <sz val="12"/>
        <color theme="1"/>
        <rFont val="仿宋_GB2312"/>
        <charset val="134"/>
      </rPr>
      <t>平方米（每座</t>
    </r>
    <r>
      <rPr>
        <sz val="12"/>
        <color theme="1"/>
        <rFont val="Times New Roman"/>
      </rPr>
      <t>6</t>
    </r>
    <r>
      <rPr>
        <sz val="12"/>
        <color theme="1"/>
        <rFont val="仿宋_GB2312"/>
        <charset val="134"/>
      </rPr>
      <t>米</t>
    </r>
    <r>
      <rPr>
        <sz val="12"/>
        <color theme="1"/>
        <rFont val="Times New Roman"/>
      </rPr>
      <t>×10</t>
    </r>
    <r>
      <rPr>
        <sz val="12"/>
        <color theme="1"/>
        <rFont val="仿宋_GB2312"/>
        <charset val="134"/>
      </rPr>
      <t>米），围栏</t>
    </r>
    <r>
      <rPr>
        <sz val="12"/>
        <color theme="1"/>
        <rFont val="Times New Roman"/>
      </rPr>
      <t>1000</t>
    </r>
    <r>
      <rPr>
        <sz val="12"/>
        <color theme="1"/>
        <rFont val="仿宋_GB2312"/>
        <charset val="134"/>
      </rPr>
      <t>米。</t>
    </r>
  </si>
  <si>
    <r>
      <rPr>
        <sz val="12"/>
        <rFont val="仿宋_GB2312"/>
        <charset val="134"/>
      </rPr>
      <t>韦州镇利用原</t>
    </r>
    <r>
      <rPr>
        <sz val="12"/>
        <rFont val="Times New Roman"/>
      </rPr>
      <t>300</t>
    </r>
    <r>
      <rPr>
        <sz val="12"/>
        <rFont val="仿宋_GB2312"/>
        <charset val="134"/>
      </rPr>
      <t>平方米韦州驿站进行改造升级作为葡萄酒文化创意中心。</t>
    </r>
  </si>
  <si>
    <t>韦州镇</t>
  </si>
  <si>
    <r>
      <rPr>
        <sz val="12"/>
        <color theme="1"/>
        <rFont val="仿宋_GB2312"/>
        <charset val="134"/>
      </rPr>
      <t>韦州万头肉牛养殖场有机肥补贴项目</t>
    </r>
  </si>
  <si>
    <r>
      <rPr>
        <sz val="12"/>
        <rFont val="仿宋_GB2312"/>
        <charset val="134"/>
      </rPr>
      <t>由宁夏回达滩羊肉食品有限公司新建</t>
    </r>
    <r>
      <rPr>
        <sz val="12"/>
        <rFont val="Times New Roman"/>
      </rPr>
      <t>40</t>
    </r>
    <r>
      <rPr>
        <sz val="12"/>
        <rFont val="仿宋_GB2312"/>
        <charset val="134"/>
      </rPr>
      <t>米</t>
    </r>
    <r>
      <rPr>
        <sz val="12"/>
        <rFont val="Times New Roman"/>
      </rPr>
      <t>×21.5</t>
    </r>
    <r>
      <rPr>
        <sz val="12"/>
        <rFont val="仿宋_GB2312"/>
        <charset val="134"/>
      </rPr>
      <t>米</t>
    </r>
    <r>
      <rPr>
        <sz val="12"/>
        <rFont val="Times New Roman"/>
      </rPr>
      <t>×8</t>
    </r>
    <r>
      <rPr>
        <sz val="12"/>
        <rFont val="仿宋_GB2312"/>
        <charset val="134"/>
      </rPr>
      <t>米的厂房</t>
    </r>
    <r>
      <rPr>
        <sz val="12"/>
        <rFont val="Times New Roman"/>
      </rPr>
      <t>1</t>
    </r>
    <r>
      <rPr>
        <sz val="12"/>
        <rFont val="仿宋_GB2312"/>
        <charset val="134"/>
      </rPr>
      <t>座及冷库、购置设备，项目总投资</t>
    </r>
    <r>
      <rPr>
        <sz val="12"/>
        <rFont val="Times New Roman"/>
      </rPr>
      <t>600</t>
    </r>
    <r>
      <rPr>
        <sz val="12"/>
        <rFont val="仿宋_GB2312"/>
        <charset val="134"/>
      </rPr>
      <t>万元以上，按照</t>
    </r>
    <r>
      <rPr>
        <sz val="12"/>
        <rFont val="Times New Roman"/>
      </rPr>
      <t>30%</t>
    </r>
    <r>
      <rPr>
        <sz val="12"/>
        <rFont val="仿宋_GB2312"/>
        <charset val="134"/>
      </rPr>
      <t>给予补贴，补贴总额不超过</t>
    </r>
    <r>
      <rPr>
        <sz val="12"/>
        <rFont val="Times New Roman"/>
      </rPr>
      <t>180</t>
    </r>
    <r>
      <rPr>
        <sz val="12"/>
        <rFont val="仿宋_GB2312"/>
        <charset val="134"/>
      </rPr>
      <t>万元。</t>
    </r>
  </si>
  <si>
    <t>艾草种植高标准试验基地建设项目</t>
  </si>
  <si>
    <r>
      <rPr>
        <sz val="12"/>
        <rFont val="仿宋_GB2312"/>
        <charset val="134"/>
      </rPr>
      <t>由宁夏泽艾堂生物科技有限公司在麻圪塔村打造艾草种植高标准试验基地，种植艾草</t>
    </r>
    <r>
      <rPr>
        <sz val="12"/>
        <rFont val="Times New Roman"/>
      </rPr>
      <t>2000</t>
    </r>
    <r>
      <rPr>
        <sz val="12"/>
        <rFont val="仿宋_GB2312"/>
        <charset val="134"/>
      </rPr>
      <t>亩，投资总额约</t>
    </r>
    <r>
      <rPr>
        <sz val="12"/>
        <rFont val="Times New Roman"/>
      </rPr>
      <t>1000</t>
    </r>
    <r>
      <rPr>
        <sz val="12"/>
        <rFont val="仿宋_GB2312"/>
        <charset val="134"/>
      </rPr>
      <t>万元，按照</t>
    </r>
    <r>
      <rPr>
        <sz val="12"/>
        <rFont val="Times New Roman"/>
      </rPr>
      <t>30%</t>
    </r>
    <r>
      <rPr>
        <sz val="12"/>
        <rFont val="仿宋_GB2312"/>
        <charset val="134"/>
      </rPr>
      <t>给予补贴，补贴总额不超过</t>
    </r>
    <r>
      <rPr>
        <sz val="12"/>
        <rFont val="Times New Roman"/>
      </rPr>
      <t>300</t>
    </r>
    <r>
      <rPr>
        <sz val="12"/>
        <rFont val="仿宋_GB2312"/>
        <charset val="134"/>
      </rPr>
      <t>万元；平均成活率达到每亩</t>
    </r>
    <r>
      <rPr>
        <sz val="12"/>
        <rFont val="Times New Roman"/>
      </rPr>
      <t>3000</t>
    </r>
    <r>
      <rPr>
        <sz val="12"/>
        <rFont val="仿宋_GB2312"/>
        <charset val="134"/>
      </rPr>
      <t>株以上视为种植达到验收合格。</t>
    </r>
  </si>
  <si>
    <t>石狮开发区</t>
  </si>
  <si>
    <t>谋划种好一棵草、培育一株苗，以龙头企业、基地带动村集体、合作社及农户种植艾草，增加收入。</t>
  </si>
  <si>
    <t>用于入驻园区闽籍企业购置设备、物流等方面补贴，由工业园区制定具体实施方案。</t>
  </si>
  <si>
    <r>
      <rPr>
        <sz val="12"/>
        <rFont val="仿宋_GB2312"/>
        <charset val="134"/>
      </rPr>
      <t>在闽宁共建产业园区内新建标准化厂房</t>
    </r>
    <r>
      <rPr>
        <sz val="12"/>
        <rFont val="Times New Roman"/>
      </rPr>
      <t>6</t>
    </r>
    <r>
      <rPr>
        <sz val="12"/>
        <rFont val="仿宋_GB2312"/>
        <charset val="134"/>
      </rPr>
      <t>栋</t>
    </r>
    <r>
      <rPr>
        <sz val="12"/>
        <rFont val="Times New Roman"/>
      </rPr>
      <t>18000</t>
    </r>
    <r>
      <rPr>
        <sz val="12"/>
        <rFont val="仿宋_GB2312"/>
        <charset val="134"/>
      </rPr>
      <t>多平方米、</t>
    </r>
    <r>
      <rPr>
        <sz val="12"/>
        <rFont val="Times New Roman"/>
      </rPr>
      <t>2</t>
    </r>
    <r>
      <rPr>
        <sz val="12"/>
        <rFont val="仿宋_GB2312"/>
        <charset val="134"/>
      </rPr>
      <t>座消防水泵房</t>
    </r>
    <r>
      <rPr>
        <sz val="12"/>
        <rFont val="Times New Roman"/>
      </rPr>
      <t>680</t>
    </r>
    <r>
      <rPr>
        <sz val="12"/>
        <rFont val="仿宋_GB2312"/>
        <charset val="134"/>
      </rPr>
      <t>多平方米，完成室外道路及场地硬化、绿化、围墙、大门以及给水、排水、供暖、供电等基础设施，占地面积约</t>
    </r>
    <r>
      <rPr>
        <sz val="12"/>
        <rFont val="Times New Roman"/>
      </rPr>
      <t>50</t>
    </r>
    <r>
      <rPr>
        <sz val="12"/>
        <rFont val="仿宋_GB2312"/>
        <charset val="134"/>
      </rPr>
      <t>亩，闽宁资金投入</t>
    </r>
    <r>
      <rPr>
        <sz val="12"/>
        <rFont val="Times New Roman"/>
      </rPr>
      <t>2600</t>
    </r>
    <r>
      <rPr>
        <sz val="12"/>
        <rFont val="仿宋_GB2312"/>
        <charset val="134"/>
      </rPr>
      <t>万元。</t>
    </r>
  </si>
  <si>
    <r>
      <rPr>
        <sz val="12"/>
        <color theme="1"/>
        <rFont val="仿宋_GB2312"/>
        <charset val="134"/>
      </rPr>
      <t>凡是销售本县农特产品</t>
    </r>
    <r>
      <rPr>
        <sz val="12"/>
        <color theme="1"/>
        <rFont val="Times New Roman"/>
      </rPr>
      <t>20</t>
    </r>
    <r>
      <rPr>
        <sz val="12"/>
        <color theme="1"/>
        <rFont val="仿宋_GB2312"/>
        <charset val="134"/>
      </rPr>
      <t>万元以上的进入</t>
    </r>
    <r>
      <rPr>
        <sz val="12"/>
        <color theme="1"/>
        <rFont val="Times New Roman"/>
      </rPr>
      <t>832</t>
    </r>
    <r>
      <rPr>
        <sz val="12"/>
        <color theme="1"/>
        <rFont val="仿宋_GB2312"/>
        <charset val="134"/>
      </rPr>
      <t>消费帮扶名录的同心企业、合作社，且通过利益联结带动脱贫人口及</t>
    </r>
    <r>
      <rPr>
        <sz val="12"/>
        <color theme="1"/>
        <rFont val="Times New Roman"/>
      </rPr>
      <t>“</t>
    </r>
    <r>
      <rPr>
        <sz val="12"/>
        <color theme="1"/>
        <rFont val="仿宋_GB2312"/>
        <charset val="134"/>
      </rPr>
      <t>三类人员</t>
    </r>
    <r>
      <rPr>
        <sz val="12"/>
        <color theme="1"/>
        <rFont val="Times New Roman"/>
      </rPr>
      <t>”</t>
    </r>
    <r>
      <rPr>
        <sz val="12"/>
        <color theme="1"/>
        <rFont val="仿宋_GB2312"/>
        <charset val="134"/>
      </rPr>
      <t>动态监测户</t>
    </r>
    <r>
      <rPr>
        <sz val="12"/>
        <color theme="1"/>
        <rFont val="Times New Roman"/>
      </rPr>
      <t>5</t>
    </r>
    <r>
      <rPr>
        <sz val="12"/>
        <color theme="1"/>
        <rFont val="仿宋_GB2312"/>
        <charset val="134"/>
      </rPr>
      <t>人以上的，按销售额的</t>
    </r>
    <r>
      <rPr>
        <sz val="12"/>
        <color theme="1"/>
        <rFont val="Times New Roman"/>
      </rPr>
      <t>1.5%</t>
    </r>
    <r>
      <rPr>
        <sz val="12"/>
        <color theme="1"/>
        <rFont val="仿宋_GB2312"/>
        <charset val="134"/>
      </rPr>
      <t>给予补贴，每家企业、合作社补贴累计最高不超过</t>
    </r>
    <r>
      <rPr>
        <sz val="12"/>
        <color theme="1"/>
        <rFont val="Times New Roman"/>
      </rPr>
      <t>40</t>
    </r>
    <r>
      <rPr>
        <sz val="12"/>
        <color theme="1"/>
        <rFont val="仿宋_GB2312"/>
        <charset val="134"/>
      </rPr>
      <t>万元。实现年销售额</t>
    </r>
    <r>
      <rPr>
        <sz val="12"/>
        <color theme="1"/>
        <rFont val="Times New Roman"/>
      </rPr>
      <t>2</t>
    </r>
    <r>
      <rPr>
        <sz val="12"/>
        <color theme="1"/>
        <rFont val="仿宋_GB2312"/>
        <charset val="134"/>
      </rPr>
      <t>亿元以上。</t>
    </r>
  </si>
  <si>
    <r>
      <rPr>
        <sz val="12"/>
        <color theme="1"/>
        <rFont val="仿宋_GB2312"/>
        <charset val="134"/>
      </rPr>
      <t>在闽宁同心产业园建设宁莆同购产品展示、仓储集散中心，规模</t>
    </r>
    <r>
      <rPr>
        <sz val="12"/>
        <color theme="1"/>
        <rFont val="Times New Roman"/>
      </rPr>
      <t>1000</t>
    </r>
    <r>
      <rPr>
        <sz val="12"/>
        <color theme="1"/>
        <rFont val="仿宋_GB2312"/>
        <charset val="134"/>
      </rPr>
      <t>平方米，用于电商城布展及完成仓储功能建设，补助</t>
    </r>
    <r>
      <rPr>
        <sz val="12"/>
        <color theme="1"/>
        <rFont val="Times New Roman"/>
      </rPr>
      <t>500</t>
    </r>
    <r>
      <rPr>
        <sz val="12"/>
        <color theme="1"/>
        <rFont val="仿宋_GB2312"/>
        <charset val="134"/>
      </rPr>
      <t>元</t>
    </r>
    <r>
      <rPr>
        <sz val="12"/>
        <color theme="1"/>
        <rFont val="Times New Roman"/>
      </rPr>
      <t>/</t>
    </r>
    <r>
      <rPr>
        <sz val="12"/>
        <color theme="1"/>
        <rFont val="仿宋_GB2312"/>
        <charset val="134"/>
      </rPr>
      <t>平方米，封顶</t>
    </r>
    <r>
      <rPr>
        <sz val="12"/>
        <color theme="1"/>
        <rFont val="Times New Roman"/>
      </rPr>
      <t>50</t>
    </r>
    <r>
      <rPr>
        <sz val="12"/>
        <color theme="1"/>
        <rFont val="仿宋_GB2312"/>
        <charset val="134"/>
      </rPr>
      <t>万元；按同心农特产品销售额的</t>
    </r>
    <r>
      <rPr>
        <sz val="12"/>
        <color theme="1"/>
        <rFont val="Times New Roman"/>
      </rPr>
      <t>1%</t>
    </r>
    <r>
      <rPr>
        <sz val="12"/>
        <color theme="1"/>
        <rFont val="仿宋_GB2312"/>
        <charset val="134"/>
      </rPr>
      <t>给予补贴，实现销售额</t>
    </r>
    <r>
      <rPr>
        <sz val="12"/>
        <color theme="1"/>
        <rFont val="Times New Roman"/>
      </rPr>
      <t>5000</t>
    </r>
    <r>
      <rPr>
        <sz val="12"/>
        <color theme="1"/>
        <rFont val="仿宋_GB2312"/>
        <charset val="134"/>
      </rPr>
      <t>万元以上最高给予补贴</t>
    </r>
    <r>
      <rPr>
        <sz val="12"/>
        <color theme="1"/>
        <rFont val="Times New Roman"/>
      </rPr>
      <t>50</t>
    </r>
    <r>
      <rPr>
        <sz val="12"/>
        <color theme="1"/>
        <rFont val="仿宋_GB2312"/>
        <charset val="134"/>
      </rPr>
      <t>万元。</t>
    </r>
  </si>
  <si>
    <r>
      <rPr>
        <sz val="12"/>
        <rFont val="仿宋_GB2312"/>
        <charset val="134"/>
      </rPr>
      <t>新建建筑面积约</t>
    </r>
    <r>
      <rPr>
        <sz val="12"/>
        <rFont val="Times New Roman"/>
      </rPr>
      <t>504</t>
    </r>
    <r>
      <rPr>
        <sz val="12"/>
        <rFont val="仿宋_GB2312"/>
        <charset val="134"/>
      </rPr>
      <t>平方米，维修改造旧村部约</t>
    </r>
    <r>
      <rPr>
        <sz val="12"/>
        <rFont val="Times New Roman"/>
      </rPr>
      <t>90</t>
    </r>
    <r>
      <rPr>
        <sz val="12"/>
        <rFont val="仿宋_GB2312"/>
        <charset val="134"/>
      </rPr>
      <t>平方米，配套水电、路面硬化及围墙，吸引劳动力就业，保障葡萄园有稳定的产业工人，开展葡萄栽培技术实训，提高葡萄种植户种植管理水平。</t>
    </r>
  </si>
  <si>
    <t>依托罗山东麓葡萄园区打造产业工人基地，为产业工人提供就业、生活服务，吸纳稳定的务工人员，开展葡萄栽培技术实训，提高葡萄种植户种植管理水平。</t>
  </si>
  <si>
    <r>
      <rPr>
        <sz val="12"/>
        <color theme="1"/>
        <rFont val="仿宋_GB2312"/>
        <charset val="134"/>
      </rPr>
      <t>职校学生赴莆交流访学补贴项目</t>
    </r>
  </si>
  <si>
    <t>通过交流访学，全面提升职业学校专业发展、教师教学能力、学生技能水平；优化资源共享，实现职教改革和学校均衡发展。</t>
  </si>
  <si>
    <r>
      <rPr>
        <sz val="12"/>
        <rFont val="仿宋_GB2312"/>
        <charset val="134"/>
      </rPr>
      <t>培训方面：开展闽宁协作项目技能培训</t>
    </r>
    <r>
      <rPr>
        <sz val="12"/>
        <rFont val="Times New Roman"/>
      </rPr>
      <t>300</t>
    </r>
    <r>
      <rPr>
        <sz val="12"/>
        <rFont val="仿宋_GB2312"/>
        <charset val="134"/>
      </rPr>
      <t>人，按照培训费、鉴定费、生活费等给予人均</t>
    </r>
    <r>
      <rPr>
        <sz val="12"/>
        <rFont val="Times New Roman"/>
      </rPr>
      <t>2500</t>
    </r>
    <r>
      <rPr>
        <sz val="12"/>
        <rFont val="仿宋_GB2312"/>
        <charset val="134"/>
      </rPr>
      <t>元补助，共需资金</t>
    </r>
    <r>
      <rPr>
        <sz val="12"/>
        <rFont val="Times New Roman"/>
      </rPr>
      <t>75</t>
    </r>
    <r>
      <rPr>
        <sz val="12"/>
        <rFont val="仿宋_GB2312"/>
        <charset val="134"/>
      </rPr>
      <t>万元；实施劳务经纪人赴闽能力提升培训</t>
    </r>
    <r>
      <rPr>
        <sz val="12"/>
        <rFont val="Times New Roman"/>
      </rPr>
      <t>30</t>
    </r>
    <r>
      <rPr>
        <sz val="12"/>
        <rFont val="仿宋_GB2312"/>
        <charset val="134"/>
      </rPr>
      <t>人，人均培训费</t>
    </r>
    <r>
      <rPr>
        <sz val="12"/>
        <rFont val="Times New Roman"/>
      </rPr>
      <t>6000</t>
    </r>
    <r>
      <rPr>
        <sz val="12"/>
        <rFont val="仿宋_GB2312"/>
        <charset val="134"/>
      </rPr>
      <t>元，共需培训费</t>
    </r>
    <r>
      <rPr>
        <sz val="12"/>
        <rFont val="Times New Roman"/>
      </rPr>
      <t>18</t>
    </r>
    <r>
      <rPr>
        <sz val="12"/>
        <rFont val="仿宋_GB2312"/>
        <charset val="134"/>
      </rPr>
      <t>万元；实施电商人才赴闽能力提升培训</t>
    </r>
    <r>
      <rPr>
        <sz val="12"/>
        <rFont val="Times New Roman"/>
      </rPr>
      <t>30</t>
    </r>
    <r>
      <rPr>
        <sz val="12"/>
        <rFont val="仿宋_GB2312"/>
        <charset val="134"/>
      </rPr>
      <t>人，人均培训费</t>
    </r>
    <r>
      <rPr>
        <sz val="12"/>
        <rFont val="Times New Roman"/>
      </rPr>
      <t>6000</t>
    </r>
    <r>
      <rPr>
        <sz val="12"/>
        <rFont val="仿宋_GB2312"/>
        <charset val="134"/>
      </rPr>
      <t>元，共需培训费</t>
    </r>
    <r>
      <rPr>
        <sz val="12"/>
        <rFont val="Times New Roman"/>
      </rPr>
      <t>18</t>
    </r>
    <r>
      <rPr>
        <sz val="12"/>
        <rFont val="仿宋_GB2312"/>
        <charset val="134"/>
      </rPr>
      <t>万元；脱贫劳动力驾驶员培训补贴（</t>
    </r>
    <r>
      <rPr>
        <sz val="12"/>
        <rFont val="Times New Roman"/>
      </rPr>
      <t>B</t>
    </r>
    <r>
      <rPr>
        <sz val="12"/>
        <rFont val="仿宋_GB2312"/>
        <charset val="134"/>
      </rPr>
      <t>照）</t>
    </r>
    <r>
      <rPr>
        <sz val="12"/>
        <rFont val="Times New Roman"/>
      </rPr>
      <t>100</t>
    </r>
    <r>
      <rPr>
        <sz val="12"/>
        <rFont val="仿宋_GB2312"/>
        <charset val="134"/>
      </rPr>
      <t>人</t>
    </r>
    <r>
      <rPr>
        <sz val="12"/>
        <rFont val="Times New Roman"/>
      </rPr>
      <t>20</t>
    </r>
    <r>
      <rPr>
        <sz val="12"/>
        <rFont val="仿宋_GB2312"/>
        <charset val="134"/>
      </rPr>
      <t>万元。</t>
    </r>
    <r>
      <rPr>
        <sz val="12"/>
        <rFont val="Times New Roman"/>
      </rPr>
      <t xml:space="preserve">
</t>
    </r>
    <r>
      <rPr>
        <sz val="12"/>
        <rFont val="仿宋_GB2312"/>
        <charset val="134"/>
      </rPr>
      <t>转移就业方面：开展脱贫、边缘易致贫劳动力赴闽转移就业</t>
    </r>
    <r>
      <rPr>
        <sz val="12"/>
        <rFont val="Times New Roman"/>
      </rPr>
      <t>80</t>
    </r>
    <r>
      <rPr>
        <sz val="12"/>
        <rFont val="仿宋_GB2312"/>
        <charset val="134"/>
      </rPr>
      <t>人，稳岗补贴</t>
    </r>
    <r>
      <rPr>
        <sz val="12"/>
        <rFont val="Times New Roman"/>
      </rPr>
      <t>39</t>
    </r>
    <r>
      <rPr>
        <sz val="12"/>
        <rFont val="仿宋_GB2312"/>
        <charset val="134"/>
      </rPr>
      <t>万元（其中：稳岗补贴</t>
    </r>
    <r>
      <rPr>
        <sz val="12"/>
        <rFont val="Times New Roman"/>
      </rPr>
      <t>3</t>
    </r>
    <r>
      <rPr>
        <sz val="12"/>
        <rFont val="仿宋_GB2312"/>
        <charset val="134"/>
      </rPr>
      <t>个月以上约</t>
    </r>
    <r>
      <rPr>
        <sz val="12"/>
        <rFont val="Times New Roman"/>
      </rPr>
      <t>30</t>
    </r>
    <r>
      <rPr>
        <sz val="12"/>
        <rFont val="仿宋_GB2312"/>
        <charset val="134"/>
      </rPr>
      <t>人，每人补贴</t>
    </r>
    <r>
      <rPr>
        <sz val="12"/>
        <rFont val="Times New Roman"/>
      </rPr>
      <t>3000</t>
    </r>
    <r>
      <rPr>
        <sz val="12"/>
        <rFont val="仿宋_GB2312"/>
        <charset val="134"/>
      </rPr>
      <t>元共计</t>
    </r>
    <r>
      <rPr>
        <sz val="12"/>
        <rFont val="Times New Roman"/>
      </rPr>
      <t>9</t>
    </r>
    <r>
      <rPr>
        <sz val="12"/>
        <rFont val="仿宋_GB2312"/>
        <charset val="134"/>
      </rPr>
      <t>万元；稳岗</t>
    </r>
    <r>
      <rPr>
        <sz val="12"/>
        <rFont val="Times New Roman"/>
      </rPr>
      <t>6</t>
    </r>
    <r>
      <rPr>
        <sz val="12"/>
        <rFont val="仿宋_GB2312"/>
        <charset val="134"/>
      </rPr>
      <t>个月以上约</t>
    </r>
    <r>
      <rPr>
        <sz val="12"/>
        <rFont val="Times New Roman"/>
      </rPr>
      <t>50</t>
    </r>
    <r>
      <rPr>
        <sz val="12"/>
        <rFont val="仿宋_GB2312"/>
        <charset val="134"/>
      </rPr>
      <t>人，每人补贴</t>
    </r>
    <r>
      <rPr>
        <sz val="12"/>
        <rFont val="Times New Roman"/>
      </rPr>
      <t>6000</t>
    </r>
    <r>
      <rPr>
        <sz val="12"/>
        <rFont val="仿宋_GB2312"/>
        <charset val="134"/>
      </rPr>
      <t>元共计</t>
    </r>
    <r>
      <rPr>
        <sz val="12"/>
        <rFont val="Times New Roman"/>
      </rPr>
      <t>30</t>
    </r>
    <r>
      <rPr>
        <sz val="12"/>
        <rFont val="仿宋_GB2312"/>
        <charset val="134"/>
      </rPr>
      <t>万元）；实施劳务经纪人、劳务中介组织奖励</t>
    </r>
    <r>
      <rPr>
        <sz val="12"/>
        <rFont val="Times New Roman"/>
      </rPr>
      <t>20</t>
    </r>
    <r>
      <rPr>
        <sz val="12"/>
        <rFont val="仿宋_GB2312"/>
        <charset val="134"/>
      </rPr>
      <t>万元；开展闽宁协作专场招聘会</t>
    </r>
    <r>
      <rPr>
        <sz val="12"/>
        <rFont val="Times New Roman"/>
      </rPr>
      <t>4</t>
    </r>
    <r>
      <rPr>
        <sz val="12"/>
        <rFont val="仿宋_GB2312"/>
        <charset val="134"/>
      </rPr>
      <t>场次</t>
    </r>
    <r>
      <rPr>
        <sz val="12"/>
        <rFont val="Times New Roman"/>
      </rPr>
      <t>6</t>
    </r>
    <r>
      <rPr>
        <sz val="12"/>
        <rFont val="仿宋_GB2312"/>
        <charset val="134"/>
      </rPr>
      <t>万元；集中输送务工人员到闽就业共计</t>
    </r>
    <r>
      <rPr>
        <sz val="12"/>
        <rFont val="Times New Roman"/>
      </rPr>
      <t>22</t>
    </r>
    <r>
      <rPr>
        <sz val="12"/>
        <rFont val="仿宋_GB2312"/>
        <charset val="134"/>
      </rPr>
      <t>万元；</t>
    </r>
    <r>
      <rPr>
        <sz val="12"/>
        <rFont val="Times New Roman"/>
      </rPr>
      <t>“</t>
    </r>
    <r>
      <rPr>
        <sz val="12"/>
        <rFont val="仿宋_GB2312"/>
        <charset val="134"/>
      </rPr>
      <t>二元制</t>
    </r>
    <r>
      <rPr>
        <sz val="12"/>
        <rFont val="Times New Roman"/>
      </rPr>
      <t>”</t>
    </r>
    <r>
      <rPr>
        <sz val="12"/>
        <rFont val="仿宋_GB2312"/>
        <charset val="134"/>
      </rPr>
      <t>办学餐厅补助</t>
    </r>
    <r>
      <rPr>
        <sz val="12"/>
        <rFont val="Times New Roman"/>
      </rPr>
      <t>12</t>
    </r>
    <r>
      <rPr>
        <sz val="12"/>
        <rFont val="仿宋_GB2312"/>
        <charset val="134"/>
      </rPr>
      <t>万元。</t>
    </r>
  </si>
  <si>
    <r>
      <rPr>
        <sz val="12"/>
        <rFont val="仿宋_GB2312"/>
        <charset val="134"/>
      </rPr>
      <t>用于扶持闽宁协作帮扶车间正常运转，增加取暖功能，按照造价的</t>
    </r>
    <r>
      <rPr>
        <sz val="12"/>
        <rFont val="Times New Roman"/>
      </rPr>
      <t>30%</t>
    </r>
    <r>
      <rPr>
        <sz val="12"/>
        <rFont val="仿宋_GB2312"/>
        <charset val="134"/>
      </rPr>
      <t>给予补助，单个帮扶车间补助不超过</t>
    </r>
    <r>
      <rPr>
        <sz val="12"/>
        <rFont val="Times New Roman"/>
      </rPr>
      <t>10</t>
    </r>
    <r>
      <rPr>
        <sz val="12"/>
        <rFont val="仿宋_GB2312"/>
        <charset val="134"/>
      </rPr>
      <t>万元；促进劳动力就近就业，吸纳稳岗就业</t>
    </r>
    <r>
      <rPr>
        <sz val="12"/>
        <rFont val="Times New Roman"/>
      </rPr>
      <t>15</t>
    </r>
    <r>
      <rPr>
        <sz val="12"/>
        <rFont val="仿宋_GB2312"/>
        <charset val="134"/>
      </rPr>
      <t>人以上给予补助，单个帮扶车间补助不超过</t>
    </r>
    <r>
      <rPr>
        <sz val="12"/>
        <rFont val="Times New Roman"/>
      </rPr>
      <t>10</t>
    </r>
    <r>
      <rPr>
        <sz val="12"/>
        <rFont val="仿宋_GB2312"/>
        <charset val="134"/>
      </rPr>
      <t>万元，合计</t>
    </r>
    <r>
      <rPr>
        <sz val="12"/>
        <rFont val="Times New Roman"/>
      </rPr>
      <t>120</t>
    </r>
    <r>
      <rPr>
        <sz val="12"/>
        <rFont val="仿宋_GB2312"/>
        <charset val="134"/>
      </rPr>
      <t>万元。</t>
    </r>
  </si>
  <si>
    <r>
      <rPr>
        <sz val="12"/>
        <color theme="1"/>
        <rFont val="仿宋_GB2312"/>
        <charset val="134"/>
      </rPr>
      <t>县内集中培训县、乡（镇）、村三级乡村振兴干部</t>
    </r>
    <r>
      <rPr>
        <sz val="12"/>
        <color theme="1"/>
        <rFont val="Times New Roman"/>
      </rPr>
      <t>4</t>
    </r>
    <r>
      <rPr>
        <sz val="12"/>
        <color theme="1"/>
        <rFont val="仿宋_GB2312"/>
        <charset val="134"/>
      </rPr>
      <t>期</t>
    </r>
    <r>
      <rPr>
        <sz val="12"/>
        <color theme="1"/>
        <rFont val="Times New Roman"/>
      </rPr>
      <t>1000</t>
    </r>
    <r>
      <rPr>
        <sz val="12"/>
        <color theme="1"/>
        <rFont val="仿宋_GB2312"/>
        <charset val="134"/>
      </rPr>
      <t>人，安排资金</t>
    </r>
    <r>
      <rPr>
        <sz val="12"/>
        <color theme="1"/>
        <rFont val="Times New Roman"/>
      </rPr>
      <t>35</t>
    </r>
    <r>
      <rPr>
        <sz val="12"/>
        <color theme="1"/>
        <rFont val="仿宋_GB2312"/>
        <charset val="134"/>
      </rPr>
      <t>万元；区内观摩交流培训</t>
    </r>
    <r>
      <rPr>
        <sz val="12"/>
        <color theme="1"/>
        <rFont val="Times New Roman"/>
      </rPr>
      <t>1</t>
    </r>
    <r>
      <rPr>
        <sz val="12"/>
        <color theme="1"/>
        <rFont val="仿宋_GB2312"/>
        <charset val="134"/>
      </rPr>
      <t>期</t>
    </r>
    <r>
      <rPr>
        <sz val="12"/>
        <color theme="1"/>
        <rFont val="Times New Roman"/>
      </rPr>
      <t>100</t>
    </r>
    <r>
      <rPr>
        <sz val="12"/>
        <color theme="1"/>
        <rFont val="仿宋_GB2312"/>
        <charset val="134"/>
      </rPr>
      <t>人，安排资金</t>
    </r>
    <r>
      <rPr>
        <sz val="12"/>
        <color theme="1"/>
        <rFont val="Times New Roman"/>
      </rPr>
      <t>5</t>
    </r>
    <r>
      <rPr>
        <sz val="12"/>
        <color theme="1"/>
        <rFont val="仿宋_GB2312"/>
        <charset val="134"/>
      </rPr>
      <t>万元；区外交流培训</t>
    </r>
    <r>
      <rPr>
        <sz val="12"/>
        <color theme="1"/>
        <rFont val="Times New Roman"/>
      </rPr>
      <t>3</t>
    </r>
    <r>
      <rPr>
        <sz val="12"/>
        <color theme="1"/>
        <rFont val="仿宋_GB2312"/>
        <charset val="134"/>
      </rPr>
      <t>期</t>
    </r>
    <r>
      <rPr>
        <sz val="12"/>
        <color theme="1"/>
        <rFont val="Times New Roman"/>
      </rPr>
      <t>150</t>
    </r>
    <r>
      <rPr>
        <sz val="12"/>
        <color theme="1"/>
        <rFont val="仿宋_GB2312"/>
        <charset val="134"/>
      </rPr>
      <t>人（其中莆田两期），安排资金</t>
    </r>
    <r>
      <rPr>
        <sz val="12"/>
        <color theme="1"/>
        <rFont val="Times New Roman"/>
      </rPr>
      <t>45</t>
    </r>
    <r>
      <rPr>
        <sz val="12"/>
        <color theme="1"/>
        <rFont val="仿宋_GB2312"/>
        <charset val="134"/>
      </rPr>
      <t>万元；本县乡镇村分散培训</t>
    </r>
    <r>
      <rPr>
        <sz val="12"/>
        <color theme="1"/>
        <rFont val="Times New Roman"/>
      </rPr>
      <t>6</t>
    </r>
    <r>
      <rPr>
        <sz val="12"/>
        <color theme="1"/>
        <rFont val="仿宋_GB2312"/>
        <charset val="134"/>
      </rPr>
      <t>次</t>
    </r>
    <r>
      <rPr>
        <sz val="12"/>
        <color theme="1"/>
        <rFont val="Times New Roman"/>
      </rPr>
      <t>550</t>
    </r>
    <r>
      <rPr>
        <sz val="12"/>
        <color theme="1"/>
        <rFont val="仿宋_GB2312"/>
        <charset val="134"/>
      </rPr>
      <t>人次，安排资金</t>
    </r>
    <r>
      <rPr>
        <sz val="12"/>
        <color theme="1"/>
        <rFont val="Times New Roman"/>
      </rPr>
      <t>5</t>
    </r>
    <r>
      <rPr>
        <sz val="12"/>
        <color theme="1"/>
        <rFont val="仿宋_GB2312"/>
        <charset val="134"/>
      </rPr>
      <t>万元。每期培训经费按照实际开支调剂使用。</t>
    </r>
  </si>
  <si>
    <r>
      <rPr>
        <sz val="12"/>
        <color theme="1"/>
        <rFont val="仿宋_GB2312"/>
        <charset val="134"/>
      </rPr>
      <t>致富带头人培训项目</t>
    </r>
  </si>
  <si>
    <r>
      <rPr>
        <sz val="12"/>
        <rFont val="仿宋_GB2312"/>
        <charset val="134"/>
      </rPr>
      <t>福建蓉中培训基地</t>
    </r>
  </si>
  <si>
    <r>
      <rPr>
        <sz val="12"/>
        <rFont val="仿宋_GB2312"/>
        <charset val="134"/>
      </rPr>
      <t>新建枸杞烘干加工车间</t>
    </r>
    <r>
      <rPr>
        <sz val="12"/>
        <rFont val="Times New Roman"/>
      </rPr>
      <t>1</t>
    </r>
    <r>
      <rPr>
        <sz val="12"/>
        <rFont val="仿宋_GB2312"/>
        <charset val="134"/>
      </rPr>
      <t>座</t>
    </r>
    <r>
      <rPr>
        <sz val="12"/>
        <rFont val="Times New Roman"/>
      </rPr>
      <t>1100</t>
    </r>
    <r>
      <rPr>
        <sz val="12"/>
        <rFont val="仿宋_GB2312"/>
        <charset val="134"/>
      </rPr>
      <t>平方米，晾晒场硬化</t>
    </r>
    <r>
      <rPr>
        <sz val="12"/>
        <rFont val="Times New Roman"/>
      </rPr>
      <t>2500</t>
    </r>
    <r>
      <rPr>
        <sz val="12"/>
        <rFont val="仿宋_GB2312"/>
        <charset val="134"/>
      </rPr>
      <t>平方米，原有</t>
    </r>
    <r>
      <rPr>
        <sz val="12"/>
        <rFont val="Times New Roman"/>
      </rPr>
      <t>534</t>
    </r>
    <r>
      <rPr>
        <sz val="12"/>
        <rFont val="仿宋_GB2312"/>
        <charset val="134"/>
      </rPr>
      <t>平方方米冷库维修改造，室外附属工程。</t>
    </r>
  </si>
  <si>
    <r>
      <rPr>
        <sz val="12"/>
        <color theme="1"/>
        <rFont val="仿宋_GB2312"/>
        <charset val="134"/>
      </rPr>
      <t>韦州镇甘沟村闽宁示范村项目</t>
    </r>
  </si>
  <si>
    <r>
      <rPr>
        <sz val="12"/>
        <rFont val="仿宋_GB2312"/>
        <charset val="134"/>
      </rPr>
      <t>发展葡萄酒产业，利用村集体建设用地新建建筑面积约</t>
    </r>
    <r>
      <rPr>
        <sz val="12"/>
        <rFont val="Times New Roman"/>
      </rPr>
      <t>584</t>
    </r>
    <r>
      <rPr>
        <sz val="12"/>
        <rFont val="仿宋_GB2312"/>
        <charset val="134"/>
      </rPr>
      <t>平方米，配套水电、路面硬化及围墙，吸引劳动力就业，保障葡萄园有稳定的产业工人，开展葡萄栽培技术实训，提高葡萄种植户种植管理水平。</t>
    </r>
  </si>
  <si>
    <r>
      <rPr>
        <sz val="12"/>
        <color theme="1"/>
        <rFont val="仿宋_GB2312"/>
        <charset val="134"/>
      </rPr>
      <t>兴隆乡王团村闽宁示范村项目</t>
    </r>
  </si>
  <si>
    <r>
      <rPr>
        <sz val="12"/>
        <color rgb="FFFF0000"/>
        <rFont val="仿宋_GB2312"/>
        <charset val="134"/>
      </rPr>
      <t>王团村群众房前屋后等地点种植吊干杏约</t>
    </r>
    <r>
      <rPr>
        <sz val="12"/>
        <color rgb="FFFF0000"/>
        <rFont val="Times New Roman"/>
      </rPr>
      <t>13500</t>
    </r>
    <r>
      <rPr>
        <sz val="12"/>
        <color rgb="FFFF0000"/>
        <rFont val="仿宋_GB2312"/>
        <charset val="134"/>
      </rPr>
      <t>多株（树苗根茎直径不小于</t>
    </r>
    <r>
      <rPr>
        <sz val="12"/>
        <color rgb="FFFF0000"/>
        <rFont val="Times New Roman"/>
      </rPr>
      <t>1.4</t>
    </r>
    <r>
      <rPr>
        <sz val="12"/>
        <color rgb="FFFF0000"/>
        <rFont val="仿宋_GB2312"/>
        <charset val="134"/>
      </rPr>
      <t>厘米）；大棚种植基地环境提升，周边道路硬化、部分场地铺装彩色面包砖，道路及硬化场地周边安装混凝土平道牙</t>
    </r>
    <r>
      <rPr>
        <sz val="12"/>
        <color rgb="FFFF0000"/>
        <rFont val="Times New Roman"/>
      </rPr>
      <t>539</t>
    </r>
    <r>
      <rPr>
        <sz val="12"/>
        <color rgb="FFFF0000"/>
        <rFont val="仿宋_GB2312"/>
        <charset val="134"/>
      </rPr>
      <t>米。</t>
    </r>
  </si>
  <si>
    <r>
      <rPr>
        <sz val="12"/>
        <rFont val="仿宋_GB2312"/>
        <charset val="134"/>
      </rPr>
      <t>新建物流配送中心硬化场地约</t>
    </r>
    <r>
      <rPr>
        <sz val="12"/>
        <rFont val="Times New Roman"/>
      </rPr>
      <t>10000</t>
    </r>
    <r>
      <rPr>
        <sz val="12"/>
        <rFont val="仿宋_GB2312"/>
        <charset val="134"/>
      </rPr>
      <t>平方米及排水设施。</t>
    </r>
  </si>
  <si>
    <r>
      <rPr>
        <b/>
        <sz val="12"/>
        <color theme="1"/>
        <rFont val="仿宋_GB2312"/>
        <charset val="134"/>
      </rPr>
      <t>六</t>
    </r>
  </si>
  <si>
    <t>提升基本公共教育服务水平项目（1个）</t>
  </si>
  <si>
    <r>
      <rPr>
        <sz val="12"/>
        <rFont val="仿宋_GB2312"/>
        <charset val="134"/>
      </rPr>
      <t>为提升本地职业技术教育水平，对职业学校购置综合实训楼机电一体、互联网等配套设施设备给予补助。其中：智慧化老年护理实训中心配置虚拟仿真教学平台、虚拟仿真系统、客户端、工作台等约</t>
    </r>
    <r>
      <rPr>
        <sz val="12"/>
        <rFont val="Times New Roman"/>
      </rPr>
      <t>60</t>
    </r>
    <r>
      <rPr>
        <sz val="12"/>
        <rFont val="仿宋_GB2312"/>
        <charset val="134"/>
      </rPr>
      <t>万元；数字工厂影视后期实训室配置学生机、教师机、监视器、光纤模块、智慧黑板等约</t>
    </r>
    <r>
      <rPr>
        <sz val="12"/>
        <rFont val="Times New Roman"/>
      </rPr>
      <t>120</t>
    </r>
    <r>
      <rPr>
        <sz val="12"/>
        <rFont val="仿宋_GB2312"/>
        <charset val="134"/>
      </rPr>
      <t>万元。</t>
    </r>
  </si>
  <si>
    <r>
      <rPr>
        <b/>
        <sz val="12"/>
        <color theme="1"/>
        <rFont val="仿宋_GB2312"/>
        <charset val="134"/>
      </rPr>
      <t>七</t>
    </r>
  </si>
  <si>
    <r>
      <rPr>
        <sz val="12"/>
        <rFont val="仿宋_GB2312"/>
        <charset val="134"/>
      </rPr>
      <t>支持该移民村实施</t>
    </r>
    <r>
      <rPr>
        <sz val="12"/>
        <rFont val="Times New Roman"/>
      </rPr>
      <t>12</t>
    </r>
    <r>
      <rPr>
        <sz val="12"/>
        <rFont val="仿宋_GB2312"/>
        <charset val="134"/>
      </rPr>
      <t>公里村庄主干道路两侧经果林种植、</t>
    </r>
    <r>
      <rPr>
        <sz val="12"/>
        <rFont val="Times New Roman"/>
      </rPr>
      <t>12</t>
    </r>
    <r>
      <rPr>
        <sz val="12"/>
        <rFont val="仿宋_GB2312"/>
        <charset val="134"/>
      </rPr>
      <t>公里道路路牙建设、移民迁出陈列中心提升改造、生态养鸡场</t>
    </r>
    <r>
      <rPr>
        <sz val="12"/>
        <rFont val="Times New Roman"/>
      </rPr>
      <t>2.6</t>
    </r>
    <r>
      <rPr>
        <sz val="12"/>
        <rFont val="仿宋_GB2312"/>
        <charset val="134"/>
      </rPr>
      <t>公里道路硬化及周边绿化等。</t>
    </r>
  </si>
  <si>
    <r>
      <rPr>
        <sz val="12"/>
        <rFont val="仿宋_GB2312"/>
        <charset val="134"/>
      </rPr>
      <t>白阳洼村</t>
    </r>
  </si>
  <si>
    <r>
      <rPr>
        <sz val="12"/>
        <rFont val="仿宋_GB2312"/>
        <charset val="134"/>
      </rPr>
      <t>马高庄乡</t>
    </r>
  </si>
  <si>
    <r>
      <rPr>
        <sz val="12"/>
        <rFont val="仿宋_GB2312"/>
        <charset val="134"/>
      </rPr>
      <t>实施乡村振兴人居环境综合整治示范村建设，扎实推进移民村</t>
    </r>
    <r>
      <rPr>
        <sz val="12"/>
        <rFont val="Times New Roman"/>
      </rPr>
      <t>“</t>
    </r>
    <r>
      <rPr>
        <sz val="12"/>
        <rFont val="仿宋_GB2312"/>
        <charset val="134"/>
      </rPr>
      <t>四大提升行动</t>
    </r>
    <r>
      <rPr>
        <sz val="12"/>
        <rFont val="Times New Roman"/>
      </rPr>
      <t>”</t>
    </r>
    <r>
      <rPr>
        <sz val="12"/>
        <rFont val="仿宋_GB2312"/>
        <charset val="134"/>
      </rPr>
      <t>，持续巩固拓展脱贫攻坚成果同乡村振兴有效衔接。</t>
    </r>
  </si>
  <si>
    <t>序号</t>
  </si>
  <si>
    <t>项目名称</t>
  </si>
  <si>
    <t>建设  性质</t>
  </si>
  <si>
    <r>
      <rPr>
        <b/>
        <sz val="16"/>
        <rFont val="仿宋_GB2312"/>
        <charset val="134"/>
      </rPr>
      <t>建设</t>
    </r>
    <r>
      <rPr>
        <b/>
        <sz val="16"/>
        <rFont val="Times New Roman"/>
      </rPr>
      <t xml:space="preserve">
</t>
    </r>
    <r>
      <rPr>
        <b/>
        <sz val="16"/>
        <rFont val="仿宋_GB2312"/>
        <charset val="134"/>
      </rPr>
      <t>地点</t>
    </r>
  </si>
  <si>
    <r>
      <rPr>
        <b/>
        <sz val="16"/>
        <rFont val="仿宋_GB2312"/>
        <charset val="134"/>
      </rPr>
      <t>实施</t>
    </r>
    <r>
      <rPr>
        <b/>
        <sz val="16"/>
        <rFont val="Times New Roman"/>
      </rPr>
      <t xml:space="preserve">
</t>
    </r>
    <r>
      <rPr>
        <b/>
        <sz val="16"/>
        <rFont val="仿宋_GB2312"/>
        <charset val="134"/>
      </rPr>
      <t>单位</t>
    </r>
  </si>
  <si>
    <r>
      <rPr>
        <b/>
        <sz val="16"/>
        <rFont val="仿宋_GB2312"/>
        <charset val="134"/>
      </rPr>
      <t>经办人及</t>
    </r>
    <r>
      <rPr>
        <b/>
        <sz val="16"/>
        <rFont val="Times New Roman"/>
      </rPr>
      <t xml:space="preserve">
</t>
    </r>
    <r>
      <rPr>
        <b/>
        <sz val="16"/>
        <rFont val="仿宋_GB2312"/>
        <charset val="134"/>
      </rPr>
      <t>联系电话</t>
    </r>
  </si>
  <si>
    <r>
      <rPr>
        <b/>
        <sz val="16"/>
        <rFont val="仿宋_GB2312"/>
        <charset val="134"/>
      </rPr>
      <t>估算</t>
    </r>
    <r>
      <rPr>
        <b/>
        <sz val="16"/>
        <rFont val="Times New Roman"/>
      </rPr>
      <t xml:space="preserve">
</t>
    </r>
    <r>
      <rPr>
        <b/>
        <sz val="16"/>
        <rFont val="仿宋_GB2312"/>
        <charset val="134"/>
      </rPr>
      <t>投资</t>
    </r>
  </si>
  <si>
    <r>
      <rPr>
        <b/>
        <sz val="16"/>
        <rFont val="Times New Roman"/>
      </rPr>
      <t>2023</t>
    </r>
    <r>
      <rPr>
        <b/>
        <sz val="16"/>
        <rFont val="仿宋_GB2312"/>
        <charset val="134"/>
      </rPr>
      <t>年</t>
    </r>
    <r>
      <rPr>
        <b/>
        <sz val="16"/>
        <rFont val="Times New Roman"/>
      </rPr>
      <t xml:space="preserve">
</t>
    </r>
    <r>
      <rPr>
        <b/>
        <sz val="16"/>
        <rFont val="仿宋_GB2312"/>
        <charset val="134"/>
      </rPr>
      <t>计划完成投资</t>
    </r>
  </si>
  <si>
    <r>
      <rPr>
        <b/>
        <sz val="16"/>
        <rFont val="仿宋_GB2312"/>
        <charset val="134"/>
      </rPr>
      <t>拟安排</t>
    </r>
    <r>
      <rPr>
        <b/>
        <sz val="16"/>
        <rFont val="Times New Roman"/>
      </rPr>
      <t xml:space="preserve">
</t>
    </r>
    <r>
      <rPr>
        <b/>
        <sz val="16"/>
        <rFont val="仿宋_GB2312"/>
        <charset val="134"/>
      </rPr>
      <t>资金</t>
    </r>
  </si>
  <si>
    <t>绩效目标设定</t>
  </si>
  <si>
    <t>联农带农富农机制</t>
  </si>
  <si>
    <t>完成时限</t>
  </si>
  <si>
    <t>占比</t>
  </si>
  <si>
    <t>其中已脱贫人口</t>
  </si>
  <si>
    <t>合计（26个）</t>
  </si>
  <si>
    <t>一</t>
  </si>
  <si>
    <t>闽宁产业发展（14个）</t>
  </si>
  <si>
    <t>（一）</t>
  </si>
  <si>
    <t>产业联合发展项目（3个）</t>
  </si>
  <si>
    <t>兴隆乡2023年庭院经果林种植示范项目</t>
  </si>
  <si>
    <r>
      <rPr>
        <sz val="16"/>
        <color theme="1"/>
        <rFont val="仿宋"/>
        <charset val="134"/>
      </rPr>
      <t>为支持兴隆乡打造吊干杏之乡，在兴隆乡新生村、李堡村、王大套村农户房前屋后及村集体闲置土地种植吊干杏800亩2.5万余株</t>
    </r>
    <r>
      <rPr>
        <sz val="16"/>
        <rFont val="仿宋"/>
        <charset val="134"/>
      </rPr>
      <t>。</t>
    </r>
  </si>
  <si>
    <t>新建</t>
  </si>
  <si>
    <t>兴隆乡
新生村、李堡村及王大套村</t>
  </si>
  <si>
    <t>兴隆乡</t>
  </si>
  <si>
    <t>马涛
15209534048</t>
  </si>
  <si>
    <t>带动群众发展吊干杏特色产业，提高群众收入</t>
  </si>
  <si>
    <t>下马关镇南安村设施农业生产车间建设项目</t>
  </si>
  <si>
    <t>为延伸产业链，在下马关镇南安村闽籍企业宁夏绿丰农业科技有限公司生产基地新建生产车间1座1200平方米。</t>
  </si>
  <si>
    <t>下马关镇
南安村</t>
  </si>
  <si>
    <t>刘广平
15209593647</t>
  </si>
  <si>
    <t>促进企业延伸产业链，提高生产能力，增加经济效益，带动群众增收。</t>
  </si>
  <si>
    <t>带动群众就近务工增收</t>
  </si>
  <si>
    <t>形成的固定资产归村集体。</t>
  </si>
  <si>
    <t>韦州镇旧庄村设施农业生产车间建设项目</t>
  </si>
  <si>
    <t>为延伸产业链，在韦州镇旧庄村闽籍企业生产基地新建生产车间1座1600平方米，改造帮扶车间1座1000平方米，配套水电路等基础设施。</t>
  </si>
  <si>
    <t>韦州镇
旧庄村</t>
  </si>
  <si>
    <t>马自军
18295537666</t>
  </si>
  <si>
    <t>（二）</t>
  </si>
  <si>
    <t>闽宁示范村、移民村项目（4个）</t>
  </si>
  <si>
    <t>韦州镇庆华村闽宁示范村产业发展项目</t>
  </si>
  <si>
    <t xml:space="preserve">建设暖棚13座，其中：规格60米*12米5座；规格70米*12.5米8座；铺设砂砾石路面465平方米；总占地面积24.16亩 </t>
  </si>
  <si>
    <t>韦州镇
庆华村</t>
  </si>
  <si>
    <t>建立“村集体+农户“运营机制，按照“一棚一户”模式，村集体通过温棚外租方式与农户签订租赁协议，前2年免收温棚外租租金，后期按照农户收益情况以及温棚类型向农户收取定额租金。预计带动49人脱贫户和监测对象就近就业。</t>
  </si>
  <si>
    <t>预计带动49人脱贫户和监测对象就近就业，增加收入。</t>
  </si>
  <si>
    <t>石狮开发区边桥村闽宁示范村产业发展项目</t>
  </si>
  <si>
    <t>在边桥村“出户入园”养殖园区新建牛棚4座3000平方米，运动场地4800平方米，配套草料棚288平方米及机械存放库288平方米及其它设施。</t>
  </si>
  <si>
    <t>石狮开发区边桥村</t>
  </si>
  <si>
    <t>杨凯玉
18795366535</t>
  </si>
  <si>
    <t>一、经济效益指标：产出经营性资产≥340万元，带动脱贫户和监测户年收入≥10万元；养殖产业增值≥30万元；带动村集体经济增收≥6万元.
二、社会效益指标：带动已脱贫人口和监测户人口就业≥15人。
三、满意度指标：收益村集体满意度≥95%；受益群众满意度≥95%。</t>
  </si>
  <si>
    <t>鼓励农户“出户入园”扩大养殖规模，村集体取得租金收入，带动农户、村集体增收。</t>
  </si>
  <si>
    <r>
      <rPr>
        <sz val="16"/>
        <color theme="1"/>
        <rFont val="仿宋"/>
        <charset val="134"/>
      </rPr>
      <t>2023</t>
    </r>
    <r>
      <rPr>
        <sz val="16"/>
        <color indexed="8"/>
        <rFont val="仿宋"/>
        <charset val="134"/>
      </rPr>
      <t>年</t>
    </r>
    <r>
      <rPr>
        <sz val="16"/>
        <color theme="1"/>
        <rFont val="仿宋"/>
        <charset val="134"/>
      </rPr>
      <t>8</t>
    </r>
    <r>
      <rPr>
        <sz val="16"/>
        <color indexed="8"/>
        <rFont val="仿宋"/>
        <charset val="134"/>
      </rPr>
      <t>月底</t>
    </r>
  </si>
  <si>
    <t>兴隆乡王团村闽宁示范村产业发展项目</t>
  </si>
  <si>
    <t>兴隆乡王团村闽宁示范村项目为四年期项目，该项目中标价433.14万元，2022年已支付项目资金180.6万元（中标价40%），剩余约60%资金分三年支付，2023年计划安排资金85万元（中标价20%）。</t>
  </si>
  <si>
    <t>续建</t>
  </si>
  <si>
    <t>兴隆乡
王团村</t>
  </si>
  <si>
    <t>改善群众人居环境，带动群众发展吊干杏特色产业，提高群众收入</t>
  </si>
  <si>
    <t>2023年4月底</t>
  </si>
  <si>
    <t>下马关镇肉牛养殖基地改造提升项目</t>
  </si>
  <si>
    <t>对原有27座圈棚进行改造提升，建设青储池5座，总容量10000立方米，更换护栏68300米，硬化场地34000平方米。更换水电线路等。采购粉草机、配料车等设备。</t>
  </si>
  <si>
    <t>改扩建</t>
  </si>
  <si>
    <t>下马关镇三山井村</t>
  </si>
  <si>
    <t>杨学福13469557194</t>
  </si>
  <si>
    <t>1.项目建成后，聘用当地脱贫户和监测对象及其他低收入群众临时用工20人，实现年收益25万元以上；2.养殖基地建成后，通过“企业+合作社+农户”的方式运营，每年获得租金收益30万元，持续壮大村集体经济，助力巩固脱贫攻坚成果；3.鼓励散养农户入园养殖，降低养殖成本，提高养殖收入；4.鼓励脱贫户、监测对象通过入股方式参与养殖，获得分红。</t>
  </si>
  <si>
    <t>盘活闲置资源，完善养殖基地配套设施，改善养殖基地环境，调整养殖结构</t>
  </si>
  <si>
    <t>2023年6月</t>
  </si>
  <si>
    <t>鼓励闽籍企业发展（4个）</t>
  </si>
  <si>
    <t>用于对已入驻园区金垚育种、绿丰农业、迎福食品等闽籍企业购置设备、物流等方面补贴。</t>
  </si>
  <si>
    <t>贺军
13709554333</t>
  </si>
  <si>
    <t>延伸产业链，提高生产能力，降低物流成本，带动本地发展</t>
  </si>
  <si>
    <t>延伸产业链，持续增加群众收入，</t>
  </si>
  <si>
    <r>
      <rPr>
        <sz val="16"/>
        <color theme="1"/>
        <rFont val="仿宋"/>
        <charset val="134"/>
      </rPr>
      <t>2023</t>
    </r>
    <r>
      <rPr>
        <sz val="16"/>
        <color indexed="8"/>
        <rFont val="仿宋"/>
        <charset val="134"/>
      </rPr>
      <t>年</t>
    </r>
    <r>
      <rPr>
        <sz val="16"/>
        <color theme="1"/>
        <rFont val="仿宋"/>
        <charset val="134"/>
      </rPr>
      <t>11</t>
    </r>
    <r>
      <rPr>
        <sz val="16"/>
        <color indexed="8"/>
        <rFont val="仿宋"/>
        <charset val="134"/>
      </rPr>
      <t>月底</t>
    </r>
  </si>
  <si>
    <t>同心县葡萄酒销售链建设补助项目</t>
  </si>
  <si>
    <r>
      <rPr>
        <sz val="16"/>
        <color theme="1"/>
        <rFont val="仿宋"/>
        <charset val="134"/>
      </rPr>
      <t>支持同心县银江酒庄有限公司在银川市建设葡萄酒展示展销中心，该中心建筑面积1000</t>
    </r>
    <r>
      <rPr>
        <sz val="16"/>
        <rFont val="SimSun"/>
        <charset val="134"/>
      </rPr>
      <t>㎡</t>
    </r>
    <r>
      <rPr>
        <sz val="16"/>
        <rFont val="仿宋"/>
        <charset val="134"/>
      </rPr>
      <t>，每平方米补助500元，计50万元。支持该公司品牌运营及销售渠道建设，补贴20万元。</t>
    </r>
  </si>
  <si>
    <t>银川</t>
  </si>
  <si>
    <t>张少江
18169578002</t>
  </si>
  <si>
    <t>增强宣传力度，提高企业效益</t>
  </si>
  <si>
    <r>
      <rPr>
        <sz val="16"/>
        <color theme="1"/>
        <rFont val="仿宋"/>
        <charset val="134"/>
      </rPr>
      <t>2023</t>
    </r>
    <r>
      <rPr>
        <sz val="16"/>
        <color indexed="8"/>
        <rFont val="仿宋"/>
        <charset val="134"/>
      </rPr>
      <t>年</t>
    </r>
    <r>
      <rPr>
        <sz val="16"/>
        <color theme="1"/>
        <rFont val="仿宋"/>
        <charset val="134"/>
      </rPr>
      <t>10</t>
    </r>
    <r>
      <rPr>
        <sz val="16"/>
        <color indexed="8"/>
        <rFont val="仿宋"/>
        <charset val="134"/>
      </rPr>
      <t>月底</t>
    </r>
  </si>
  <si>
    <t>下马关镇南安村闽宁示范村项目空气源热泵采暖系统建设项目</t>
  </si>
  <si>
    <t>支持闽籍企业同心县辰典电子商务公司建设供暖系统，在下马关镇南安村闽宁示范村为8套民俗提供空气热源泵，其中6套供暖150㎡空气能功率为10P，2套340㎡，空气能功率为20P。包括水箱、暖气片、保温、外层防护等配套设施。</t>
  </si>
  <si>
    <t>下马关镇南安村</t>
  </si>
  <si>
    <t>预计带动13人脱贫户和监测对象就近就业，增加收入。</t>
  </si>
  <si>
    <t>莆田学院课题组开展韦州镇甘沟村盐碱地治理试验项目</t>
  </si>
  <si>
    <t>罗山东麓韦州镇甘沟村有盐碱地1600多亩并有扩大趋势，为有效治理该地盐碱化问题，莆田学院在韦州镇设立生态环保硕士研究生工作站，第一期在甘沟村盐碱地开展治理，在土壤改良和种植试验等方面给予补助。</t>
  </si>
  <si>
    <t>韦州镇
甘沟村</t>
  </si>
  <si>
    <t>通过研究试验，找出该地盐碱化成因，为下一步开展有效治理盐碱地及扩展提供技术支撑。</t>
  </si>
  <si>
    <t>预计带动35人脱贫户和监测对象就近就业，增加收入。</t>
  </si>
  <si>
    <r>
      <rPr>
        <sz val="16"/>
        <color theme="1"/>
        <rFont val="仿宋"/>
        <charset val="134"/>
      </rPr>
      <t>2023</t>
    </r>
    <r>
      <rPr>
        <sz val="16"/>
        <color indexed="8"/>
        <rFont val="仿宋"/>
        <charset val="134"/>
      </rPr>
      <t>年</t>
    </r>
    <r>
      <rPr>
        <sz val="16"/>
        <color theme="1"/>
        <rFont val="仿宋"/>
        <charset val="134"/>
      </rPr>
      <t>6</t>
    </r>
    <r>
      <rPr>
        <sz val="16"/>
        <color indexed="8"/>
        <rFont val="仿宋"/>
        <charset val="134"/>
      </rPr>
      <t>月底</t>
    </r>
  </si>
  <si>
    <t>(四）</t>
  </si>
  <si>
    <t>闽宁共建同心产业园建设（1个）</t>
  </si>
  <si>
    <t>闽宁共建同心产业园</t>
  </si>
  <si>
    <r>
      <rPr>
        <sz val="16"/>
        <rFont val="仿宋"/>
        <charset val="134"/>
      </rPr>
      <t>“闽宁共建同心县工业园区标准化厂房及基础设施建设项目”为续建项目，2022年完成项目决算后支持拨付项目剩余资金400万元。2023年再新建4200</t>
    </r>
    <r>
      <rPr>
        <sz val="16"/>
        <rFont val="SimSun"/>
        <charset val="134"/>
      </rPr>
      <t>㎡</t>
    </r>
    <r>
      <rPr>
        <sz val="16"/>
        <rFont val="仿宋"/>
        <charset val="134"/>
      </rPr>
      <t>标准化厂房和园区配套基础设施建设1300万元。已入驻园区基础设施项目建设185万元。</t>
    </r>
  </si>
  <si>
    <t>马军
13995150564</t>
  </si>
  <si>
    <t>扩大园区规模，优化营商环境，引进企业入园发展轻工业，提供更多就业岗位。</t>
  </si>
  <si>
    <t>增加群众就业收入。</t>
  </si>
  <si>
    <t>（五）</t>
  </si>
  <si>
    <t>闽宁消费帮扶协作（2个）</t>
  </si>
  <si>
    <t>凡是销售本县农特产品20万元以上的、原则上以进入832消费帮扶名录的同心企业、合作社为主，且通过利益联结带动脱贫人口及“三类人员”动态监测户5人以上的，按销售额的1.5%给予补贴，每家企业、合作社补贴累计最高不超过40万元。</t>
  </si>
  <si>
    <t>工信商务局
农业农村局</t>
  </si>
  <si>
    <t>鼓励“宁莆同购”、“宁莆粮仓”和“同心县青年电商产业基地”等在同闽籍电商企业销售同心农特产品，按销售额的1.5%给予补贴。</t>
  </si>
  <si>
    <t>同心工业园</t>
  </si>
  <si>
    <t>积极发展电商产业，拓宽全县农特产品销售渠道，增加群众收入。</t>
  </si>
  <si>
    <t>增加群众收入</t>
  </si>
  <si>
    <t>闽宁就业帮扶项目（2个）</t>
  </si>
  <si>
    <t>培训方面：1、开展闽宁协作项目技能培训300人，根据培训工种培训费、鉴定费、生活补贴费等人均2500元，共需资金75万元；2、驾驶员B照培训补贴230人，人均补贴5000元，共需培训费115万元。3、开展电子商务运营业务培训：培训内容直播电商推广，短视频制作、推广，抖音运行的基本知识、电商创作者管理、品牌打造及核心优势解读等，培训对象为电商创业就业人员80人以上，培训10天，安排51万元（⑴培训教师费、②住宿费、③伙食费、④教材费等）。
转移就业方面：1、开展脱贫、边缘易致贫、脱贫监测户劳动力赴闽转移就业80人稳岗补贴39万元（其中：稳岗补贴3个月以上约30人补贴3000元共计9万元；稳岗6个月以上约50人补贴6000元共计30万元）；2、实施劳务经纪人、劳务中介组织、输出脱贫劳动力就业人数较好的村奖励30万元；3、开展闽宁协作专场招聘会4场次6万元。补贴费用根据实际调剂使用。</t>
  </si>
  <si>
    <t>黑金山
18695330777
金宪忠
13995338498</t>
  </si>
  <si>
    <t>为促进劳动力就近就业，吸纳稳岗就业15人以上给予补助，每个帮扶车间补助不超过10万元。</t>
  </si>
  <si>
    <t>提高群众就业收入</t>
  </si>
  <si>
    <t>干部和人才培训交流项目（2个）</t>
  </si>
  <si>
    <t>县内集中培训县乡（镇）村三级乡村振兴干部6期1400人，专题培训6次600人次；区内观摩交流培训2期150人；区外交流培训3期150人（其中莆田两期）；每期培训经费按照实际开支调剂使用。</t>
  </si>
  <si>
    <t>县委组织部
乡村振兴局</t>
  </si>
  <si>
    <t>马敦祥
13995050559</t>
  </si>
  <si>
    <t>对县级部门、乡镇乡村振兴干部和驻村工作队成员以及村两委干部进行乡村振兴知识培训，提高干部乡村振兴知识面和能力。</t>
  </si>
  <si>
    <t>培训食用菌种植、设施农业种植等村致富带头人，采取到福建永春县异地培训和同心县开展致富带头人培训相结合的方式，完成致富带头人培训120人。福建培训20人，7500元/人，县内培训100人，1500元/人。</t>
  </si>
  <si>
    <t>马克忠
13895030018</t>
  </si>
  <si>
    <t>提升设施农业种植户种植技术和经营管理水平，在提高培训对象自我发展能力的基础上，带动当地群众增收致富。</t>
  </si>
  <si>
    <t>提高种植户食用菌栽培技术，提高产业产值，增加群众收入</t>
  </si>
  <si>
    <t>四</t>
  </si>
  <si>
    <t>提升基本公共医疗教育服务水平项目（7个）</t>
  </si>
  <si>
    <t>“组团式”帮扶学校医院项目（6个）</t>
  </si>
  <si>
    <t>同心县职业技术学校物联网实训中心配套设施设备建设项目</t>
  </si>
  <si>
    <t>为提升本地职业技术教育水平，对职业技术学校购置物联网实训中心动漫设计和影视后期专业实训设备给予补贴。其中：购置动漫设计专业实训设备1套110万元；购置影视后期专业实训设备2套150万元。</t>
  </si>
  <si>
    <t>同心县职业技术学校</t>
  </si>
  <si>
    <t>教育局</t>
  </si>
  <si>
    <t>李光林
13895228966
白明江
13995332118</t>
  </si>
  <si>
    <t>完善职业技术学校物联网实训中心相关配套设施设备，提升本地职业技术教育水平</t>
  </si>
  <si>
    <r>
      <rPr>
        <sz val="16"/>
        <color theme="1"/>
        <rFont val="仿宋"/>
        <charset val="134"/>
      </rPr>
      <t>2023</t>
    </r>
    <r>
      <rPr>
        <sz val="16"/>
        <color indexed="8"/>
        <rFont val="仿宋"/>
        <charset val="134"/>
      </rPr>
      <t>年</t>
    </r>
    <r>
      <rPr>
        <sz val="16"/>
        <color theme="1"/>
        <rFont val="仿宋"/>
        <charset val="134"/>
      </rPr>
      <t>7</t>
    </r>
    <r>
      <rPr>
        <sz val="16"/>
        <color indexed="8"/>
        <rFont val="仿宋"/>
        <charset val="134"/>
      </rPr>
      <t>月底</t>
    </r>
  </si>
  <si>
    <t>同心县职业技术学校学生公寓设施配备项目</t>
  </si>
  <si>
    <t>为确保同心职业技术学校“山海楼”、“莆阳楼”两栋学生公寓在今年秋季招生前能投入使用，保障学生住宿条件，为该校配备学生用床750套、宿舍柜子和桌子各1500套。</t>
  </si>
  <si>
    <t>通过项目实施，进一步改善学生住宿条件，提高教育教学水平。</t>
  </si>
  <si>
    <t>2023年7月底</t>
  </si>
  <si>
    <t>同心县职业技术学校组织学生到结对的福建省湄洲湾职业技术学校开展交流访学2期，每期学生不少于30人，教辅人员不少于2人，给予生活、交通补贴等。</t>
  </si>
  <si>
    <r>
      <rPr>
        <sz val="16"/>
        <color theme="1"/>
        <rFont val="仿宋"/>
        <charset val="134"/>
      </rPr>
      <t>2023</t>
    </r>
    <r>
      <rPr>
        <sz val="16"/>
        <color indexed="8"/>
        <rFont val="仿宋"/>
        <charset val="134"/>
      </rPr>
      <t>年</t>
    </r>
    <r>
      <rPr>
        <sz val="16"/>
        <color theme="1"/>
        <rFont val="仿宋"/>
        <charset val="134"/>
      </rPr>
      <t>12</t>
    </r>
    <r>
      <rPr>
        <sz val="16"/>
        <color indexed="8"/>
        <rFont val="仿宋"/>
        <charset val="134"/>
      </rPr>
      <t>月底</t>
    </r>
  </si>
  <si>
    <t>同心县豫海中学校园信息化提升项目</t>
  </si>
  <si>
    <t>为提升“组团式”高中同心县豫海中学提升信息化水平，加强学校管理，提升教学质量，支持该校安装校园广播，需要资金65.5万元；精品录播教室建设及设施配套投入，需要资金48万元。</t>
  </si>
  <si>
    <t>同心县
豫海中学</t>
  </si>
  <si>
    <t>李光林
13895228966
朱建亭
13626933911</t>
  </si>
  <si>
    <t>丰富校园文化生活，加强学校管理，提高教师的课堂教学能力，实现教学质量的提升。</t>
  </si>
  <si>
    <t>同心县人民医院危重孕妇救治中心设备配备项目</t>
  </si>
  <si>
    <t>为支持“组团式”帮扶医院加强“五个中心”建设，提升同心县危重孕妇救治水平，确保孕妇安全及胎儿健康，对同心县人民医院购买四维彩超仪予以补助，补助不超过300万元。</t>
  </si>
  <si>
    <t>同心县
人民医院</t>
  </si>
  <si>
    <t>同心县人民医院</t>
  </si>
  <si>
    <t>马应俊13995050810</t>
  </si>
  <si>
    <t>为进一步提升全县危重症孕产妇救治中心建设，开展产前筛查、盆底、腔内等业务，努力将妇、产科打造为市级、区级重点专科。巩固五大中心假设成果，形成医院重点学科群，使各学科达到优势互补、齐头并进的良好态势。医院计划购置实时四维彩色多普勒超声诊断仪，可有效提升妇、产科检查诊断水平，有助于早发现妇、产科相关疾病，做到早干预、早治疗</t>
  </si>
  <si>
    <t>2023年年底</t>
  </si>
  <si>
    <t>同心县第六中学学生操场维修项目</t>
  </si>
  <si>
    <r>
      <rPr>
        <sz val="16"/>
        <color theme="1"/>
        <rFont val="仿宋"/>
        <charset val="134"/>
      </rPr>
      <t>同心第六中学为城厢区结对的一所初中学校，其操场年久失修。为改善学校办学环境，支持该校新铺设塑胶跑道操场4042</t>
    </r>
    <r>
      <rPr>
        <sz val="16"/>
        <color indexed="8"/>
        <rFont val="SimSun"/>
        <charset val="134"/>
      </rPr>
      <t>㎡</t>
    </r>
    <r>
      <rPr>
        <sz val="16"/>
        <color theme="1"/>
        <rFont val="仿宋"/>
        <charset val="134"/>
      </rPr>
      <t>、草坪9452</t>
    </r>
    <r>
      <rPr>
        <sz val="16"/>
        <color indexed="8"/>
        <rFont val="SimSun"/>
        <charset val="134"/>
      </rPr>
      <t>㎡</t>
    </r>
    <r>
      <rPr>
        <sz val="16"/>
        <color theme="1"/>
        <rFont val="仿宋"/>
        <charset val="134"/>
      </rPr>
      <t>，配套排水等设施。</t>
    </r>
  </si>
  <si>
    <t>同心县
第六中学</t>
  </si>
  <si>
    <t>李光林
13895228966
杨学明
13995257156</t>
  </si>
  <si>
    <t>完善同心县第六中学操场相关配套设施设备，提升教育水平，解除学生安全问题，提高师生健康水平。</t>
  </si>
  <si>
    <t>乡村公共卫生项目（1个）</t>
  </si>
  <si>
    <t>乡镇卫生院能力提升项目</t>
  </si>
  <si>
    <t xml:space="preserve">  根据中央办公厅、国务院办公厅《关于进一步深化改革促进乡村医疗卫生体系健康发展的意见》的要求，切实加强同心基层卫生院服务能力提升。支持韦州镇卫生院创建“优质服务基层性国家推荐标准”卫生院，购置彩色多普勒超声诊断仪及中医科等设备，需要资金150万元。</t>
  </si>
  <si>
    <t>韦州镇
卫生院</t>
  </si>
  <si>
    <t>陈占贵13895556608</t>
  </si>
  <si>
    <t xml:space="preserve">进一步提升医疗服务能力，拓展医疗服务项目，能够更好的满足群众的就医需求，日常诊疗，为老百姓提供可及性服务，提升中医服务能力，降低转诊率。
 </t>
  </si>
  <si>
    <t>2023年11底</t>
  </si>
  <si>
    <t>改善乡村人居环境项目（1个）</t>
  </si>
  <si>
    <t>河西镇建新村移民点人居环境提升项目</t>
  </si>
  <si>
    <t>支持河西镇建新村建成高质量乡村振兴村:
1、对G344国道1.65公里两侧建设1.8米宽混泥土路面，并沿着混泥土硬化路面两侧铺设1米宽人行道及配套设施。
2、在村部新建124.8平米卫生室1座。</t>
  </si>
  <si>
    <t>河西镇 建新村</t>
  </si>
  <si>
    <t>河西镇</t>
  </si>
  <si>
    <t>丁超13469631333</t>
  </si>
  <si>
    <t>改善人居环境，提高医疗水平，提升群众生活品质.</t>
  </si>
  <si>
    <t>附件 ：                                                                   同心县2023年闽宁协作资金项目计划表</t>
    <phoneticPr fontId="56" type="noConversion"/>
  </si>
  <si>
    <r>
      <t xml:space="preserve">                                                                                                                                                                                                        单位：万元                                                     </t>
    </r>
    <r>
      <rPr>
        <sz val="16"/>
        <rFont val="仿宋_GB2312"/>
        <charset val="134"/>
      </rPr>
      <t xml:space="preserve">                                                                                                                                             </t>
    </r>
    <phoneticPr fontId="56" type="noConversion"/>
  </si>
</sst>
</file>

<file path=xl/styles.xml><?xml version="1.0" encoding="utf-8"?>
<styleSheet xmlns="http://schemas.openxmlformats.org/spreadsheetml/2006/main">
  <numFmts count="3">
    <numFmt numFmtId="176" formatCode="#,##0_ "/>
    <numFmt numFmtId="177" formatCode="yyyy&quot;年&quot;m&quot;月&quot;;@"/>
    <numFmt numFmtId="178" formatCode="0_ "/>
  </numFmts>
  <fonts count="59">
    <font>
      <sz val="11"/>
      <color theme="1"/>
      <name val="等线"/>
      <charset val="134"/>
      <scheme val="minor"/>
    </font>
    <font>
      <sz val="16"/>
      <name val="Times New Roman"/>
    </font>
    <font>
      <sz val="16"/>
      <name val="仿宋"/>
      <charset val="134"/>
    </font>
    <font>
      <b/>
      <sz val="16"/>
      <name val="仿宋"/>
      <charset val="134"/>
    </font>
    <font>
      <sz val="16"/>
      <color rgb="FFFF0000"/>
      <name val="仿宋"/>
      <charset val="134"/>
    </font>
    <font>
      <b/>
      <sz val="16"/>
      <color rgb="FFFF0000"/>
      <name val="仿宋"/>
      <charset val="134"/>
    </font>
    <font>
      <sz val="16"/>
      <color theme="5"/>
      <name val="仿宋"/>
      <charset val="134"/>
    </font>
    <font>
      <b/>
      <sz val="16"/>
      <name val="Times New Roman"/>
    </font>
    <font>
      <b/>
      <sz val="26"/>
      <name val="方正小标宋简体"/>
      <charset val="134"/>
    </font>
    <font>
      <sz val="16"/>
      <name val="仿宋_GB2312"/>
      <charset val="134"/>
    </font>
    <font>
      <b/>
      <sz val="16"/>
      <name val="仿宋_GB2312"/>
      <charset val="134"/>
    </font>
    <font>
      <sz val="16"/>
      <color theme="1"/>
      <name val="仿宋"/>
      <charset val="134"/>
    </font>
    <font>
      <sz val="16"/>
      <name val="宋体"/>
      <charset val="134"/>
    </font>
    <font>
      <sz val="12"/>
      <color theme="1"/>
      <name val="Times New Roman"/>
    </font>
    <font>
      <sz val="12"/>
      <name val="Times New Roman"/>
    </font>
    <font>
      <b/>
      <sz val="12"/>
      <color theme="1"/>
      <name val="Times New Roman"/>
    </font>
    <font>
      <sz val="12"/>
      <color rgb="FFFF0000"/>
      <name val="Times New Roman"/>
    </font>
    <font>
      <b/>
      <sz val="12"/>
      <name val="Times New Roman"/>
    </font>
    <font>
      <sz val="14"/>
      <color theme="1"/>
      <name val="仿宋_GB2312"/>
      <charset val="134"/>
    </font>
    <font>
      <b/>
      <sz val="12"/>
      <name val="仿宋_GB2312"/>
      <charset val="134"/>
    </font>
    <font>
      <sz val="12"/>
      <name val="仿宋_GB2312"/>
      <charset val="134"/>
    </font>
    <font>
      <sz val="12"/>
      <color theme="1"/>
      <name val="仿宋_GB2312"/>
      <charset val="134"/>
    </font>
    <font>
      <b/>
      <sz val="12"/>
      <color theme="1"/>
      <name val="仿宋_GB2312"/>
      <charset val="134"/>
    </font>
    <font>
      <sz val="12"/>
      <color rgb="FFFF0000"/>
      <name val="仿宋_GB2312"/>
      <charset val="134"/>
    </font>
    <font>
      <b/>
      <sz val="12"/>
      <color rgb="FFFF0000"/>
      <name val="Times New Roman"/>
    </font>
    <font>
      <b/>
      <sz val="12"/>
      <color theme="1"/>
      <name val="宋体"/>
      <charset val="134"/>
    </font>
    <font>
      <sz val="12"/>
      <color theme="1"/>
      <name val="宋体"/>
      <charset val="134"/>
    </font>
    <font>
      <sz val="11"/>
      <name val="Times New Roman"/>
    </font>
    <font>
      <sz val="11"/>
      <color rgb="FFFF0000"/>
      <name val="Times New Roman"/>
    </font>
    <font>
      <b/>
      <sz val="11"/>
      <color theme="1"/>
      <name val="Times New Roman"/>
    </font>
    <font>
      <sz val="11"/>
      <color theme="1"/>
      <name val="Times New Roman"/>
    </font>
    <font>
      <b/>
      <sz val="22"/>
      <name val="宋体"/>
      <charset val="134"/>
    </font>
    <font>
      <b/>
      <sz val="22"/>
      <name val="Times New Roman"/>
    </font>
    <font>
      <b/>
      <sz val="11"/>
      <name val="Times New Roman"/>
    </font>
    <font>
      <b/>
      <sz val="11"/>
      <name val="仿宋"/>
      <charset val="134"/>
    </font>
    <font>
      <b/>
      <sz val="10"/>
      <name val="Times New Roman"/>
    </font>
    <font>
      <b/>
      <sz val="10"/>
      <name val="仿宋"/>
      <charset val="134"/>
    </font>
    <font>
      <sz val="10"/>
      <color theme="1"/>
      <name val="Times New Roman"/>
    </font>
    <font>
      <sz val="10"/>
      <color theme="1"/>
      <name val="仿宋"/>
      <charset val="134"/>
    </font>
    <font>
      <sz val="10"/>
      <name val="仿宋"/>
      <charset val="134"/>
    </font>
    <font>
      <sz val="10"/>
      <name val="Times New Roman"/>
    </font>
    <font>
      <sz val="10"/>
      <color rgb="FFFF0000"/>
      <name val="Times New Roman"/>
    </font>
    <font>
      <sz val="10"/>
      <color rgb="FFFF0000"/>
      <name val="仿宋"/>
      <charset val="134"/>
    </font>
    <font>
      <b/>
      <sz val="10"/>
      <color theme="1"/>
      <name val="Times New Roman"/>
    </font>
    <font>
      <b/>
      <sz val="10"/>
      <color theme="1"/>
      <name val="仿宋"/>
      <charset val="134"/>
    </font>
    <font>
      <b/>
      <sz val="10"/>
      <color rgb="FFFF0000"/>
      <name val="Times New Roman"/>
    </font>
    <font>
      <sz val="10"/>
      <name val="宋体"/>
      <charset val="134"/>
    </font>
    <font>
      <sz val="10"/>
      <color rgb="FFFF0000"/>
      <name val="宋体"/>
      <charset val="134"/>
    </font>
    <font>
      <b/>
      <sz val="22"/>
      <color rgb="FFFF0000"/>
      <name val="Times New Roman"/>
    </font>
    <font>
      <sz val="11"/>
      <color theme="1"/>
      <name val="等线"/>
      <charset val="134"/>
    </font>
    <font>
      <sz val="16"/>
      <color indexed="8"/>
      <name val="仿宋"/>
      <charset val="134"/>
    </font>
    <font>
      <sz val="16"/>
      <name val="SimSun"/>
      <charset val="134"/>
    </font>
    <font>
      <sz val="16"/>
      <color indexed="8"/>
      <name val="SimSun"/>
      <charset val="134"/>
    </font>
    <font>
      <b/>
      <sz val="26"/>
      <name val="Times New Roman"/>
    </font>
    <font>
      <sz val="12"/>
      <name val="宋体"/>
      <charset val="134"/>
    </font>
    <font>
      <sz val="10"/>
      <color indexed="8"/>
      <name val="宋体"/>
      <charset val="134"/>
    </font>
    <font>
      <sz val="9"/>
      <name val="等线"/>
      <charset val="134"/>
      <scheme val="minor"/>
    </font>
    <font>
      <b/>
      <sz val="28"/>
      <name val="方正小标宋简体"/>
      <family val="4"/>
      <charset val="134"/>
    </font>
    <font>
      <sz val="16"/>
      <name val="仿宋_GB2312"/>
      <family val="3"/>
      <charset val="134"/>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bottom style="thin">
        <color auto="1"/>
      </bottom>
      <diagonal/>
    </border>
  </borders>
  <cellStyleXfs count="2">
    <xf numFmtId="0" fontId="0" fillId="0" borderId="0">
      <alignment vertical="center"/>
    </xf>
    <xf numFmtId="0" fontId="49" fillId="0" borderId="0">
      <alignment vertical="center"/>
    </xf>
  </cellStyleXfs>
  <cellXfs count="245">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3" fillId="0" borderId="0" xfId="0" applyFont="1" applyAlignment="1">
      <alignmen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76" fontId="11"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xf>
    <xf numFmtId="0" fontId="12" fillId="0" borderId="0" xfId="0" applyFont="1" applyAlignment="1">
      <alignment horizontal="left" vertical="center" wrapText="1"/>
    </xf>
    <xf numFmtId="10" fontId="3"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57" fontId="3"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0" fontId="3" fillId="0" borderId="1" xfId="0" applyNumberFormat="1" applyFont="1" applyFill="1" applyBorder="1" applyAlignment="1">
      <alignment horizontal="left" vertical="center" wrapText="1"/>
    </xf>
    <xf numFmtId="10" fontId="2" fillId="0" borderId="1" xfId="0" applyNumberFormat="1" applyFont="1" applyFill="1" applyBorder="1" applyAlignment="1">
      <alignment horizontal="left" vertical="center" wrapText="1"/>
    </xf>
    <xf numFmtId="10"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13" fillId="0" borderId="0" xfId="0" applyFont="1" applyFill="1">
      <alignment vertical="center"/>
    </xf>
    <xf numFmtId="0" fontId="14" fillId="0" borderId="0" xfId="0" applyFont="1">
      <alignment vertical="center"/>
    </xf>
    <xf numFmtId="0" fontId="15" fillId="0" borderId="0" xfId="0" applyFont="1">
      <alignment vertical="center"/>
    </xf>
    <xf numFmtId="0" fontId="14" fillId="2" borderId="0" xfId="0" applyFont="1" applyFill="1">
      <alignment vertical="center"/>
    </xf>
    <xf numFmtId="0" fontId="16" fillId="2" borderId="0" xfId="0" applyFont="1" applyFill="1">
      <alignment vertical="center"/>
    </xf>
    <xf numFmtId="0" fontId="16" fillId="0" borderId="0" xfId="0" applyFont="1">
      <alignment vertical="center"/>
    </xf>
    <xf numFmtId="0" fontId="17"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8" fillId="0" borderId="0" xfId="0" applyFont="1">
      <alignment vertical="center"/>
    </xf>
    <xf numFmtId="0" fontId="17" fillId="0"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76" fontId="17" fillId="3" borderId="1" xfId="0" applyNumberFormat="1" applyFont="1" applyFill="1" applyBorder="1" applyAlignment="1" applyProtection="1">
      <alignment horizontal="right" vertical="center" wrapText="1"/>
    </xf>
    <xf numFmtId="0" fontId="17" fillId="3"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176" fontId="13"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176" fontId="14" fillId="0" borderId="1" xfId="0" applyNumberFormat="1" applyFont="1" applyFill="1" applyBorder="1" applyAlignment="1">
      <alignment horizontal="right" vertical="center" wrapText="1"/>
    </xf>
    <xf numFmtId="0" fontId="21" fillId="0"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176" fontId="14" fillId="0" borderId="1" xfId="0" applyNumberFormat="1" applyFont="1" applyFill="1" applyBorder="1" applyAlignment="1" applyProtection="1">
      <alignment horizontal="right" vertical="center" wrapText="1"/>
    </xf>
    <xf numFmtId="0" fontId="14"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176" fontId="17" fillId="3" borderId="1" xfId="0" applyNumberFormat="1" applyFont="1" applyFill="1" applyBorder="1" applyAlignment="1" applyProtection="1">
      <alignment horizontal="center" vertical="center" wrapText="1"/>
    </xf>
    <xf numFmtId="10" fontId="17" fillId="3"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76" fontId="14" fillId="0" borderId="1" xfId="0" applyNumberFormat="1" applyFont="1" applyFill="1" applyBorder="1" applyAlignment="1" applyProtection="1">
      <alignment horizontal="center" vertical="center" wrapText="1"/>
    </xf>
    <xf numFmtId="0" fontId="15" fillId="3"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5" fillId="3" borderId="1" xfId="0" applyFont="1" applyFill="1" applyBorder="1" applyAlignment="1">
      <alignment horizontal="left" vertical="center"/>
    </xf>
    <xf numFmtId="0" fontId="13" fillId="0" borderId="0" xfId="0" applyFont="1" applyAlignment="1">
      <alignment horizontal="center" vertical="center" wrapText="1"/>
    </xf>
    <xf numFmtId="0" fontId="21" fillId="0" borderId="0" xfId="0" applyFont="1">
      <alignment vertical="center"/>
    </xf>
    <xf numFmtId="0" fontId="24" fillId="3"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4" fillId="3" borderId="1" xfId="0" applyFont="1" applyFill="1" applyBorder="1" applyAlignment="1">
      <alignment horizontal="center" vertical="center"/>
    </xf>
    <xf numFmtId="57" fontId="14" fillId="0"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31" fontId="14"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right" vertical="center" wrapText="1"/>
    </xf>
    <xf numFmtId="0" fontId="14" fillId="0" borderId="1" xfId="0" applyFont="1" applyFill="1" applyBorder="1">
      <alignment vertical="center"/>
    </xf>
    <xf numFmtId="0" fontId="17" fillId="3" borderId="1" xfId="0" applyFont="1" applyFill="1" applyBorder="1">
      <alignment vertical="center"/>
    </xf>
    <xf numFmtId="0" fontId="14" fillId="0" borderId="1" xfId="0" applyFont="1" applyFill="1" applyBorder="1" applyAlignment="1">
      <alignment vertical="center" wrapText="1"/>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7" fillId="0" borderId="0" xfId="0" applyFont="1">
      <alignment vertical="center"/>
    </xf>
    <xf numFmtId="0" fontId="28" fillId="0" borderId="0" xfId="0" applyFont="1">
      <alignment vertical="center"/>
    </xf>
    <xf numFmtId="0" fontId="29" fillId="0" borderId="0" xfId="0" applyFont="1">
      <alignment vertical="center"/>
    </xf>
    <xf numFmtId="0" fontId="27" fillId="2" borderId="0" xfId="0" applyFont="1" applyFill="1">
      <alignment vertical="center"/>
    </xf>
    <xf numFmtId="0" fontId="28" fillId="2" borderId="0" xfId="0" applyFont="1" applyFill="1">
      <alignment vertical="center"/>
    </xf>
    <xf numFmtId="0" fontId="30" fillId="0" borderId="0" xfId="0" applyFont="1">
      <alignment vertical="center"/>
    </xf>
    <xf numFmtId="0" fontId="34"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 xfId="0" applyFont="1" applyFill="1" applyBorder="1" applyAlignment="1">
      <alignment horizontal="center" vertical="center"/>
    </xf>
    <xf numFmtId="0" fontId="37" fillId="2"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40" fillId="0" borderId="1"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2" fillId="0" borderId="1" xfId="0" applyFont="1" applyFill="1" applyBorder="1" applyAlignment="1" applyProtection="1">
      <alignment horizontal="center" vertical="center" wrapText="1"/>
      <protection locked="0"/>
    </xf>
    <xf numFmtId="0" fontId="41" fillId="0" borderId="1"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3" fillId="3" borderId="1" xfId="0" applyFont="1" applyFill="1" applyBorder="1" applyAlignment="1">
      <alignment horizontal="center" vertical="center"/>
    </xf>
    <xf numFmtId="0" fontId="45" fillId="3" borderId="1" xfId="0" applyFont="1" applyFill="1" applyBorder="1" applyAlignment="1">
      <alignment horizontal="center" vertical="center" wrapText="1"/>
    </xf>
    <xf numFmtId="0" fontId="46" fillId="0" borderId="1" xfId="0" applyFont="1" applyFill="1" applyBorder="1" applyAlignment="1" applyProtection="1">
      <alignment horizontal="center" vertical="center" wrapText="1"/>
      <protection locked="0"/>
    </xf>
    <xf numFmtId="0" fontId="38" fillId="2" borderId="1" xfId="0" applyFont="1" applyFill="1" applyBorder="1" applyAlignment="1">
      <alignment horizontal="center" vertical="center" wrapText="1"/>
    </xf>
    <xf numFmtId="0" fontId="38" fillId="2" borderId="1" xfId="0" applyFont="1" applyFill="1" applyBorder="1" applyAlignment="1">
      <alignment horizontal="left" vertical="center" wrapText="1"/>
    </xf>
    <xf numFmtId="0" fontId="39"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1" xfId="0" applyFont="1" applyFill="1" applyBorder="1" applyAlignment="1" applyProtection="1">
      <alignment horizontal="center" vertical="center" wrapText="1"/>
      <protection locked="0"/>
    </xf>
    <xf numFmtId="0" fontId="38" fillId="0" borderId="1" xfId="0" applyFont="1" applyBorder="1" applyAlignment="1">
      <alignment horizontal="center" vertical="center"/>
    </xf>
    <xf numFmtId="0" fontId="39" fillId="2" borderId="1" xfId="0" applyFont="1" applyFill="1" applyBorder="1" applyAlignment="1">
      <alignment horizontal="left" vertical="center" wrapText="1"/>
    </xf>
    <xf numFmtId="0" fontId="45" fillId="3" borderId="1" xfId="0" applyFont="1" applyFill="1" applyBorder="1" applyAlignment="1">
      <alignment horizontal="center" vertical="center"/>
    </xf>
    <xf numFmtId="57" fontId="40" fillId="0" borderId="1" xfId="0" applyNumberFormat="1" applyFont="1" applyFill="1" applyBorder="1" applyAlignment="1">
      <alignment horizontal="center" vertical="center" wrapText="1"/>
    </xf>
    <xf numFmtId="176" fontId="35" fillId="3" borderId="1" xfId="0" applyNumberFormat="1" applyFont="1" applyFill="1" applyBorder="1" applyAlignment="1" applyProtection="1">
      <alignment horizontal="right" vertical="center" wrapText="1"/>
    </xf>
    <xf numFmtId="176" fontId="37" fillId="0" borderId="1" xfId="0" applyNumberFormat="1" applyFont="1" applyFill="1" applyBorder="1" applyAlignment="1">
      <alignment horizontal="right" vertical="center" wrapText="1"/>
    </xf>
    <xf numFmtId="31" fontId="40" fillId="0" borderId="1" xfId="0" applyNumberFormat="1" applyFont="1" applyFill="1" applyBorder="1" applyAlignment="1">
      <alignment horizontal="center" vertical="center" wrapText="1"/>
    </xf>
    <xf numFmtId="176" fontId="40" fillId="0" borderId="1" xfId="0" applyNumberFormat="1" applyFont="1" applyFill="1" applyBorder="1" applyAlignment="1">
      <alignment horizontal="right" vertical="center" wrapText="1"/>
    </xf>
    <xf numFmtId="176" fontId="41" fillId="0" borderId="1" xfId="0" applyNumberFormat="1" applyFont="1" applyFill="1" applyBorder="1" applyAlignment="1">
      <alignment horizontal="right" vertical="center" wrapText="1"/>
    </xf>
    <xf numFmtId="0" fontId="46" fillId="2" borderId="1" xfId="0" applyFont="1" applyFill="1" applyBorder="1" applyAlignment="1">
      <alignment horizontal="center" vertical="center" wrapText="1"/>
    </xf>
    <xf numFmtId="176" fontId="40" fillId="0" borderId="1" xfId="0" applyNumberFormat="1" applyFont="1" applyFill="1" applyBorder="1" applyAlignment="1" applyProtection="1">
      <alignment horizontal="right" vertical="center" wrapText="1"/>
    </xf>
    <xf numFmtId="31" fontId="40" fillId="2" borderId="1" xfId="0" applyNumberFormat="1" applyFont="1" applyFill="1" applyBorder="1" applyAlignment="1">
      <alignment horizontal="center" vertical="center" wrapText="1"/>
    </xf>
    <xf numFmtId="176" fontId="35" fillId="3" borderId="1" xfId="0" applyNumberFormat="1" applyFont="1" applyFill="1" applyBorder="1" applyAlignment="1" applyProtection="1">
      <alignment horizontal="center" vertical="center" wrapText="1"/>
    </xf>
    <xf numFmtId="176" fontId="40" fillId="0"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xf>
    <xf numFmtId="0" fontId="41" fillId="2" borderId="1" xfId="0" applyFont="1" applyFill="1" applyBorder="1" applyAlignment="1">
      <alignment horizontal="center" vertical="center"/>
    </xf>
    <xf numFmtId="0" fontId="40" fillId="0" borderId="1" xfId="0" applyFont="1" applyBorder="1">
      <alignment vertical="center"/>
    </xf>
    <xf numFmtId="176" fontId="40" fillId="0" borderId="1" xfId="0" applyNumberFormat="1" applyFont="1" applyFill="1" applyBorder="1" applyAlignment="1" applyProtection="1">
      <alignment horizontal="center" vertical="center" wrapText="1"/>
    </xf>
    <xf numFmtId="0" fontId="43" fillId="3" borderId="1" xfId="0" applyFont="1" applyFill="1" applyBorder="1" applyAlignment="1">
      <alignment horizontal="left" vertical="center" wrapText="1"/>
    </xf>
    <xf numFmtId="0" fontId="35" fillId="3" borderId="1" xfId="0" applyFont="1" applyFill="1" applyBorder="1">
      <alignment vertical="center"/>
    </xf>
    <xf numFmtId="0" fontId="40" fillId="0" borderId="1" xfId="0" applyFont="1" applyBorder="1" applyAlignment="1">
      <alignment horizontal="center" vertical="center"/>
    </xf>
    <xf numFmtId="0" fontId="43" fillId="3" borderId="1" xfId="0" applyFont="1" applyFill="1" applyBorder="1" applyAlignment="1">
      <alignment horizontal="left" vertical="center"/>
    </xf>
    <xf numFmtId="0" fontId="41" fillId="0" borderId="1" xfId="0" applyFont="1" applyBorder="1" applyAlignment="1">
      <alignment vertical="center" wrapText="1"/>
    </xf>
    <xf numFmtId="0" fontId="37" fillId="0" borderId="1" xfId="0" applyFont="1" applyFill="1" applyBorder="1" applyAlignment="1">
      <alignment horizontal="left" vertical="center" wrapText="1"/>
    </xf>
    <xf numFmtId="0" fontId="42" fillId="2" borderId="1" xfId="0" applyFont="1" applyFill="1" applyBorder="1" applyAlignment="1">
      <alignment horizontal="center" vertical="center" wrapText="1"/>
    </xf>
    <xf numFmtId="57" fontId="41" fillId="0" borderId="1" xfId="0" applyNumberFormat="1" applyFont="1" applyFill="1" applyBorder="1" applyAlignment="1">
      <alignment horizontal="center" vertical="center" wrapText="1"/>
    </xf>
    <xf numFmtId="31" fontId="41" fillId="0" borderId="1" xfId="0" applyNumberFormat="1" applyFont="1" applyFill="1" applyBorder="1" applyAlignment="1">
      <alignment horizontal="center" vertical="center" wrapText="1"/>
    </xf>
    <xf numFmtId="0" fontId="47" fillId="2" borderId="1" xfId="0" applyFont="1" applyFill="1" applyBorder="1" applyAlignment="1">
      <alignment horizontal="center" vertical="center" wrapText="1"/>
    </xf>
    <xf numFmtId="31" fontId="41" fillId="2" borderId="1" xfId="0" applyNumberFormat="1" applyFont="1" applyFill="1" applyBorder="1" applyAlignment="1">
      <alignment horizontal="center" vertical="center" wrapText="1"/>
    </xf>
    <xf numFmtId="176" fontId="45" fillId="3" borderId="1" xfId="0" applyNumberFormat="1" applyFont="1" applyFill="1" applyBorder="1" applyAlignment="1" applyProtection="1">
      <alignment horizontal="center" vertical="center" wrapText="1"/>
    </xf>
    <xf numFmtId="176" fontId="41" fillId="0" borderId="1" xfId="0" applyNumberFormat="1" applyFont="1" applyFill="1" applyBorder="1" applyAlignment="1">
      <alignment horizontal="center" vertical="center" wrapText="1"/>
    </xf>
    <xf numFmtId="176" fontId="41" fillId="0" borderId="1" xfId="0" applyNumberFormat="1" applyFont="1" applyFill="1" applyBorder="1" applyAlignment="1" applyProtection="1">
      <alignment horizontal="center" vertical="center" wrapText="1"/>
    </xf>
    <xf numFmtId="0" fontId="44" fillId="3" borderId="1" xfId="0" applyFont="1" applyFill="1" applyBorder="1" applyAlignment="1">
      <alignment horizontal="center" vertical="center" wrapText="1"/>
    </xf>
    <xf numFmtId="0" fontId="43" fillId="3" borderId="1" xfId="0" applyFont="1" applyFill="1" applyBorder="1" applyAlignment="1">
      <alignment horizontal="center" vertical="center"/>
    </xf>
    <xf numFmtId="0" fontId="44" fillId="3" borderId="1" xfId="0" applyFont="1" applyFill="1" applyBorder="1" applyAlignment="1">
      <alignment horizontal="center" vertical="center"/>
    </xf>
    <xf numFmtId="0" fontId="33"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5" fillId="3" borderId="1" xfId="0" applyFont="1" applyFill="1" applyBorder="1" applyAlignment="1">
      <alignment horizontal="center" vertical="center"/>
    </xf>
    <xf numFmtId="0" fontId="31" fillId="2" borderId="1" xfId="0" applyFont="1" applyFill="1" applyBorder="1" applyAlignment="1">
      <alignment horizontal="center" vertical="center"/>
    </xf>
    <xf numFmtId="0" fontId="32" fillId="2" borderId="1" xfId="0" applyFont="1" applyFill="1" applyBorder="1" applyAlignment="1">
      <alignment horizontal="center" vertical="center"/>
    </xf>
    <xf numFmtId="0" fontId="48" fillId="2" borderId="1" xfId="0" applyFont="1" applyFill="1" applyBorder="1" applyAlignment="1">
      <alignment horizontal="center" vertical="center"/>
    </xf>
    <xf numFmtId="0" fontId="34" fillId="3" borderId="4"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5"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4" xfId="0" applyFont="1" applyBorder="1" applyAlignment="1">
      <alignment horizontal="left" vertical="center" wrapText="1"/>
    </xf>
    <xf numFmtId="0" fontId="21" fillId="0" borderId="8" xfId="0" applyFont="1" applyBorder="1" applyAlignment="1">
      <alignment horizontal="left" vertical="center" wrapText="1"/>
    </xf>
    <xf numFmtId="0" fontId="21" fillId="0" borderId="5" xfId="0" applyFont="1" applyBorder="1" applyAlignment="1">
      <alignment horizontal="left" vertical="center" wrapText="1"/>
    </xf>
    <xf numFmtId="0" fontId="26"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0" fillId="0" borderId="0" xfId="0" applyBorder="1">
      <alignment vertical="center"/>
    </xf>
  </cellXfs>
  <cellStyles count="2">
    <cellStyle name="常规" xfId="0" builtinId="0"/>
    <cellStyle name="常规 2" xfId="1"/>
  </cellStyles>
  <dxfs count="0"/>
  <tableStyles count="0" defaultTableStyle="TableStyleMedium2" defaultPivotStyle="PivotStyleLight16"/>
  <colors>
    <mruColors>
      <color rgb="FFED7D31"/>
      <color rgb="FFFFFFFF"/>
      <color rgb="FF00B0F0"/>
      <color rgb="FF000000"/>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40"/>
  <sheetViews>
    <sheetView zoomScale="80" zoomScaleNormal="80" workbookViewId="0">
      <pane ySplit="4" topLeftCell="A5" activePane="bottomLeft" state="frozen"/>
      <selection pane="bottomLeft" activeCell="C12" sqref="C12"/>
    </sheetView>
  </sheetViews>
  <sheetFormatPr defaultColWidth="9" defaultRowHeight="15"/>
  <cols>
    <col min="1" max="1" width="7.625" style="114" customWidth="1"/>
    <col min="2" max="2" width="14.5" style="117" customWidth="1"/>
    <col min="3" max="3" width="41.125" style="117" customWidth="1"/>
    <col min="4" max="4" width="9.875" style="112" customWidth="1"/>
    <col min="5" max="5" width="10.125" style="117" customWidth="1"/>
    <col min="6" max="6" width="12.375" style="117" customWidth="1"/>
    <col min="7" max="14" width="9.625" style="117" customWidth="1"/>
    <col min="15" max="15" width="8.25" style="117" customWidth="1"/>
    <col min="16" max="16" width="8.125" style="117" customWidth="1"/>
    <col min="17" max="17" width="7" style="117" customWidth="1"/>
    <col min="18" max="18" width="8.25" style="113" customWidth="1"/>
    <col min="19" max="19" width="7.875" style="113" customWidth="1"/>
    <col min="20" max="20" width="29.25" style="117" customWidth="1"/>
    <col min="21" max="21" width="10.625" style="117" customWidth="1"/>
    <col min="22" max="22" width="9" style="117"/>
    <col min="23" max="23" width="18.5" style="117" customWidth="1"/>
    <col min="24" max="16384" width="9" style="117"/>
  </cols>
  <sheetData>
    <row r="1" spans="1:21" ht="41.25" customHeight="1">
      <c r="A1" s="185" t="s">
        <v>0</v>
      </c>
      <c r="B1" s="186"/>
      <c r="C1" s="186"/>
      <c r="D1" s="186"/>
      <c r="E1" s="186"/>
      <c r="F1" s="186"/>
      <c r="G1" s="186"/>
      <c r="H1" s="186"/>
      <c r="I1" s="186"/>
      <c r="J1" s="186"/>
      <c r="K1" s="186"/>
      <c r="L1" s="186"/>
      <c r="M1" s="186"/>
      <c r="N1" s="186"/>
      <c r="O1" s="186"/>
      <c r="P1" s="186"/>
      <c r="Q1" s="186"/>
      <c r="R1" s="187"/>
      <c r="S1" s="187"/>
      <c r="T1" s="186"/>
      <c r="U1" s="186"/>
    </row>
    <row r="2" spans="1:21" ht="27" customHeight="1">
      <c r="A2" s="181" t="s">
        <v>1</v>
      </c>
      <c r="B2" s="181" t="s">
        <v>2</v>
      </c>
      <c r="C2" s="182" t="s">
        <v>3</v>
      </c>
      <c r="D2" s="182" t="s">
        <v>4</v>
      </c>
      <c r="E2" s="182" t="s">
        <v>5</v>
      </c>
      <c r="F2" s="182" t="s">
        <v>6</v>
      </c>
      <c r="G2" s="188" t="s">
        <v>7</v>
      </c>
      <c r="H2" s="189"/>
      <c r="I2" s="189"/>
      <c r="J2" s="189"/>
      <c r="K2" s="189"/>
      <c r="L2" s="189"/>
      <c r="M2" s="189"/>
      <c r="N2" s="190"/>
      <c r="O2" s="182" t="s">
        <v>8</v>
      </c>
      <c r="P2" s="181" t="s">
        <v>9</v>
      </c>
      <c r="Q2" s="194" t="s">
        <v>10</v>
      </c>
      <c r="R2" s="182" t="s">
        <v>11</v>
      </c>
      <c r="S2" s="181"/>
      <c r="T2" s="181" t="s">
        <v>12</v>
      </c>
      <c r="U2" s="181" t="s">
        <v>13</v>
      </c>
    </row>
    <row r="3" spans="1:21" ht="45" customHeight="1">
      <c r="A3" s="181"/>
      <c r="B3" s="181"/>
      <c r="C3" s="181"/>
      <c r="D3" s="181"/>
      <c r="E3" s="181"/>
      <c r="F3" s="181"/>
      <c r="G3" s="118" t="s">
        <v>14</v>
      </c>
      <c r="H3" s="118" t="s">
        <v>15</v>
      </c>
      <c r="I3" s="118" t="s">
        <v>16</v>
      </c>
      <c r="J3" s="118" t="s">
        <v>17</v>
      </c>
      <c r="K3" s="118" t="s">
        <v>18</v>
      </c>
      <c r="L3" s="118" t="s">
        <v>19</v>
      </c>
      <c r="M3" s="118" t="s">
        <v>20</v>
      </c>
      <c r="N3" s="118" t="s">
        <v>21</v>
      </c>
      <c r="O3" s="182"/>
      <c r="P3" s="181"/>
      <c r="Q3" s="195"/>
      <c r="R3" s="118" t="s">
        <v>22</v>
      </c>
      <c r="S3" s="118" t="s">
        <v>23</v>
      </c>
      <c r="T3" s="181"/>
      <c r="U3" s="181"/>
    </row>
    <row r="4" spans="1:21" ht="27.75" customHeight="1">
      <c r="A4" s="119"/>
      <c r="B4" s="191" t="s">
        <v>24</v>
      </c>
      <c r="C4" s="192"/>
      <c r="D4" s="119"/>
      <c r="E4" s="119"/>
      <c r="F4" s="119"/>
      <c r="G4" s="119"/>
      <c r="H4" s="119"/>
      <c r="I4" s="119"/>
      <c r="J4" s="119"/>
      <c r="K4" s="119"/>
      <c r="L4" s="119"/>
      <c r="M4" s="119"/>
      <c r="N4" s="119"/>
      <c r="O4" s="150">
        <f>SUBTOTAL(9,O5:O40)</f>
        <v>31071</v>
      </c>
      <c r="P4" s="150">
        <f>SUBTOTAL(9,P5:P40)</f>
        <v>7910</v>
      </c>
      <c r="Q4" s="150">
        <f>SUBTOTAL(9,Q5:Q40)</f>
        <v>7910</v>
      </c>
      <c r="R4" s="175">
        <f>SUBTOTAL(9,R5:R40)</f>
        <v>180991</v>
      </c>
      <c r="S4" s="175">
        <f>SUBTOTAL(9,S5:S40)</f>
        <v>51096</v>
      </c>
      <c r="T4" s="119"/>
      <c r="U4" s="120"/>
    </row>
    <row r="5" spans="1:21" ht="27.75" customHeight="1">
      <c r="A5" s="119" t="s">
        <v>25</v>
      </c>
      <c r="B5" s="193" t="s">
        <v>26</v>
      </c>
      <c r="C5" s="192"/>
      <c r="D5" s="119"/>
      <c r="E5" s="119"/>
      <c r="F5" s="119"/>
      <c r="G5" s="119"/>
      <c r="H5" s="119"/>
      <c r="I5" s="119"/>
      <c r="J5" s="119"/>
      <c r="K5" s="119"/>
      <c r="L5" s="119"/>
      <c r="M5" s="119"/>
      <c r="N5" s="119"/>
      <c r="O5" s="150">
        <f>SUBTOTAL(9,O6:O23)</f>
        <v>17327</v>
      </c>
      <c r="P5" s="150">
        <f>SUBTOTAL(9,P6:P23)</f>
        <v>5327</v>
      </c>
      <c r="Q5" s="150">
        <f>SUBTOTAL(9,Q6:Q23)</f>
        <v>5327</v>
      </c>
      <c r="R5" s="175">
        <f>SUBTOTAL(9,R6:R23)</f>
        <v>21407</v>
      </c>
      <c r="S5" s="175">
        <f>SUBTOTAL(9,S6:S23)</f>
        <v>6417</v>
      </c>
      <c r="T5" s="119">
        <f>5627/7700</f>
        <v>0.73077922077922097</v>
      </c>
      <c r="U5" s="120"/>
    </row>
    <row r="6" spans="1:21" ht="27.75" customHeight="1">
      <c r="A6" s="119" t="s">
        <v>27</v>
      </c>
      <c r="B6" s="183" t="s">
        <v>28</v>
      </c>
      <c r="C6" s="184"/>
      <c r="D6" s="119"/>
      <c r="E6" s="120"/>
      <c r="F6" s="120"/>
      <c r="G6" s="120"/>
      <c r="H6" s="120"/>
      <c r="I6" s="120"/>
      <c r="J6" s="120"/>
      <c r="K6" s="120"/>
      <c r="L6" s="120"/>
      <c r="M6" s="120"/>
      <c r="N6" s="120"/>
      <c r="O6" s="150">
        <f>SUBTOTAL(9,O7:O16)</f>
        <v>1607</v>
      </c>
      <c r="P6" s="150">
        <f>SUBTOTAL(9,P7:P16)</f>
        <v>1607</v>
      </c>
      <c r="Q6" s="150">
        <f>SUBTOTAL(9,Q7:Q16)</f>
        <v>1607</v>
      </c>
      <c r="R6" s="175">
        <f>SUBTOTAL(9,R7:R16)</f>
        <v>12477</v>
      </c>
      <c r="S6" s="175">
        <f>SUBTOTAL(9,S7:S16)</f>
        <v>4597</v>
      </c>
      <c r="T6" s="120"/>
      <c r="U6" s="120"/>
    </row>
    <row r="7" spans="1:21" ht="45" customHeight="1">
      <c r="A7" s="121">
        <v>1</v>
      </c>
      <c r="B7" s="122" t="s">
        <v>29</v>
      </c>
      <c r="C7" s="123" t="s">
        <v>30</v>
      </c>
      <c r="D7" s="124" t="s">
        <v>31</v>
      </c>
      <c r="E7" s="122" t="s">
        <v>32</v>
      </c>
      <c r="F7" s="125" t="s">
        <v>33</v>
      </c>
      <c r="G7" s="133" t="s">
        <v>34</v>
      </c>
      <c r="H7" s="133" t="s">
        <v>35</v>
      </c>
      <c r="I7" s="133" t="s">
        <v>36</v>
      </c>
      <c r="J7" s="133" t="s">
        <v>37</v>
      </c>
      <c r="K7" s="133" t="s">
        <v>38</v>
      </c>
      <c r="L7" s="133" t="s">
        <v>39</v>
      </c>
      <c r="M7" s="133" t="s">
        <v>40</v>
      </c>
      <c r="N7" s="133" t="s">
        <v>41</v>
      </c>
      <c r="O7" s="151">
        <v>100</v>
      </c>
      <c r="P7" s="151">
        <v>100</v>
      </c>
      <c r="Q7" s="151">
        <v>100</v>
      </c>
      <c r="R7" s="159">
        <v>142</v>
      </c>
      <c r="S7" s="159">
        <v>87</v>
      </c>
      <c r="T7" s="123" t="s">
        <v>42</v>
      </c>
      <c r="U7" s="160"/>
    </row>
    <row r="8" spans="1:21" ht="56.1" customHeight="1">
      <c r="A8" s="121">
        <v>2</v>
      </c>
      <c r="B8" s="122" t="s">
        <v>43</v>
      </c>
      <c r="C8" s="123" t="s">
        <v>44</v>
      </c>
      <c r="D8" s="124" t="s">
        <v>45</v>
      </c>
      <c r="E8" s="127" t="s">
        <v>46</v>
      </c>
      <c r="F8" s="125" t="s">
        <v>33</v>
      </c>
      <c r="G8" s="133" t="s">
        <v>34</v>
      </c>
      <c r="H8" s="133" t="s">
        <v>35</v>
      </c>
      <c r="I8" s="133" t="s">
        <v>36</v>
      </c>
      <c r="J8" s="133" t="s">
        <v>37</v>
      </c>
      <c r="K8" s="133" t="s">
        <v>38</v>
      </c>
      <c r="L8" s="133" t="s">
        <v>39</v>
      </c>
      <c r="M8" s="133" t="s">
        <v>40</v>
      </c>
      <c r="N8" s="133" t="s">
        <v>47</v>
      </c>
      <c r="O8" s="151">
        <v>200</v>
      </c>
      <c r="P8" s="151">
        <v>200</v>
      </c>
      <c r="Q8" s="151">
        <f>P8</f>
        <v>200</v>
      </c>
      <c r="R8" s="159">
        <v>322</v>
      </c>
      <c r="S8" s="159">
        <v>161</v>
      </c>
      <c r="T8" s="123" t="s">
        <v>48</v>
      </c>
      <c r="U8" s="160"/>
    </row>
    <row r="9" spans="1:21" ht="56.1" customHeight="1">
      <c r="A9" s="121">
        <v>3</v>
      </c>
      <c r="B9" s="122" t="s">
        <v>49</v>
      </c>
      <c r="C9" s="123" t="s">
        <v>44</v>
      </c>
      <c r="D9" s="124" t="s">
        <v>50</v>
      </c>
      <c r="E9" s="127" t="s">
        <v>51</v>
      </c>
      <c r="F9" s="125" t="s">
        <v>52</v>
      </c>
      <c r="G9" s="130" t="s">
        <v>53</v>
      </c>
      <c r="H9" s="133" t="s">
        <v>38</v>
      </c>
      <c r="I9" s="130" t="s">
        <v>53</v>
      </c>
      <c r="J9" s="172" t="s">
        <v>54</v>
      </c>
      <c r="K9" s="172" t="s">
        <v>55</v>
      </c>
      <c r="L9" s="172" t="s">
        <v>55</v>
      </c>
      <c r="M9" s="172" t="s">
        <v>56</v>
      </c>
      <c r="N9" s="172" t="s">
        <v>57</v>
      </c>
      <c r="O9" s="151">
        <v>200</v>
      </c>
      <c r="P9" s="151">
        <v>200</v>
      </c>
      <c r="Q9" s="151">
        <f>P9</f>
        <v>200</v>
      </c>
      <c r="R9" s="159">
        <v>120</v>
      </c>
      <c r="S9" s="159">
        <v>25</v>
      </c>
      <c r="T9" s="123" t="s">
        <v>48</v>
      </c>
      <c r="U9" s="160"/>
    </row>
    <row r="10" spans="1:21" ht="45" customHeight="1">
      <c r="A10" s="121">
        <v>4</v>
      </c>
      <c r="B10" s="124" t="s">
        <v>58</v>
      </c>
      <c r="C10" s="123" t="s">
        <v>59</v>
      </c>
      <c r="D10" s="124" t="s">
        <v>50</v>
      </c>
      <c r="E10" s="127" t="s">
        <v>51</v>
      </c>
      <c r="F10" s="125" t="s">
        <v>52</v>
      </c>
      <c r="G10" s="130" t="s">
        <v>53</v>
      </c>
      <c r="H10" s="133" t="s">
        <v>38</v>
      </c>
      <c r="I10" s="130" t="s">
        <v>53</v>
      </c>
      <c r="J10" s="172" t="s">
        <v>60</v>
      </c>
      <c r="K10" s="172" t="s">
        <v>61</v>
      </c>
      <c r="L10" s="172" t="s">
        <v>61</v>
      </c>
      <c r="M10" s="172" t="s">
        <v>62</v>
      </c>
      <c r="N10" s="172" t="s">
        <v>63</v>
      </c>
      <c r="O10" s="151">
        <v>200</v>
      </c>
      <c r="P10" s="151">
        <f>O10</f>
        <v>200</v>
      </c>
      <c r="Q10" s="151">
        <f>P10</f>
        <v>200</v>
      </c>
      <c r="R10" s="159">
        <v>70</v>
      </c>
      <c r="S10" s="159">
        <v>20</v>
      </c>
      <c r="T10" s="123" t="s">
        <v>64</v>
      </c>
      <c r="U10" s="160"/>
    </row>
    <row r="11" spans="1:21" s="112" customFormat="1" ht="45" customHeight="1">
      <c r="A11" s="121">
        <v>5</v>
      </c>
      <c r="B11" s="124" t="s">
        <v>65</v>
      </c>
      <c r="C11" s="128" t="s">
        <v>66</v>
      </c>
      <c r="D11" s="124" t="s">
        <v>67</v>
      </c>
      <c r="E11" s="126" t="s">
        <v>68</v>
      </c>
      <c r="F11" s="125" t="s">
        <v>69</v>
      </c>
      <c r="G11" s="133" t="s">
        <v>38</v>
      </c>
      <c r="H11" s="133" t="s">
        <v>38</v>
      </c>
      <c r="I11" s="133" t="s">
        <v>38</v>
      </c>
      <c r="J11" s="133" t="s">
        <v>38</v>
      </c>
      <c r="K11" s="133" t="s">
        <v>38</v>
      </c>
      <c r="L11" s="133" t="s">
        <v>61</v>
      </c>
      <c r="M11" s="171" t="s">
        <v>70</v>
      </c>
      <c r="N11" s="133" t="s">
        <v>57</v>
      </c>
      <c r="O11" s="153">
        <v>47</v>
      </c>
      <c r="P11" s="153">
        <v>47</v>
      </c>
      <c r="Q11" s="153">
        <f>P11</f>
        <v>47</v>
      </c>
      <c r="R11" s="176">
        <v>1734</v>
      </c>
      <c r="S11" s="176">
        <v>691</v>
      </c>
      <c r="T11" s="123" t="s">
        <v>71</v>
      </c>
      <c r="U11" s="160"/>
    </row>
    <row r="12" spans="1:21" s="113" customFormat="1" ht="65.099999999999994" customHeight="1">
      <c r="A12" s="121">
        <v>6</v>
      </c>
      <c r="B12" s="122" t="s">
        <v>72</v>
      </c>
      <c r="C12" s="128" t="s">
        <v>73</v>
      </c>
      <c r="D12" s="124" t="s">
        <v>74</v>
      </c>
      <c r="E12" s="127" t="s">
        <v>75</v>
      </c>
      <c r="F12" s="127" t="s">
        <v>76</v>
      </c>
      <c r="G12" s="133" t="s">
        <v>77</v>
      </c>
      <c r="H12" s="133" t="s">
        <v>38</v>
      </c>
      <c r="I12" s="133" t="s">
        <v>60</v>
      </c>
      <c r="J12" s="133" t="s">
        <v>78</v>
      </c>
      <c r="K12" s="133" t="s">
        <v>78</v>
      </c>
      <c r="L12" s="133" t="s">
        <v>61</v>
      </c>
      <c r="M12" s="133" t="s">
        <v>37</v>
      </c>
      <c r="N12" s="133" t="s">
        <v>79</v>
      </c>
      <c r="O12" s="151">
        <v>60</v>
      </c>
      <c r="P12" s="151">
        <v>60</v>
      </c>
      <c r="Q12" s="151">
        <v>60</v>
      </c>
      <c r="R12" s="176">
        <v>1649</v>
      </c>
      <c r="S12" s="176">
        <v>246</v>
      </c>
      <c r="T12" s="123" t="s">
        <v>80</v>
      </c>
      <c r="U12" s="161"/>
    </row>
    <row r="13" spans="1:21" ht="57" customHeight="1">
      <c r="A13" s="121">
        <v>7</v>
      </c>
      <c r="B13" s="124" t="s">
        <v>81</v>
      </c>
      <c r="C13" s="123" t="s">
        <v>82</v>
      </c>
      <c r="D13" s="124" t="s">
        <v>83</v>
      </c>
      <c r="E13" s="127" t="s">
        <v>84</v>
      </c>
      <c r="F13" s="125" t="s">
        <v>85</v>
      </c>
      <c r="G13" s="133" t="s">
        <v>86</v>
      </c>
      <c r="H13" s="133" t="s">
        <v>38</v>
      </c>
      <c r="I13" s="133" t="s">
        <v>87</v>
      </c>
      <c r="J13" s="133" t="s">
        <v>88</v>
      </c>
      <c r="K13" s="133" t="s">
        <v>89</v>
      </c>
      <c r="L13" s="133" t="s">
        <v>90</v>
      </c>
      <c r="M13" s="133" t="s">
        <v>78</v>
      </c>
      <c r="N13" s="133" t="s">
        <v>91</v>
      </c>
      <c r="O13" s="151">
        <v>390</v>
      </c>
      <c r="P13" s="151">
        <f>O13</f>
        <v>390</v>
      </c>
      <c r="Q13" s="151">
        <v>390</v>
      </c>
      <c r="R13" s="176">
        <v>4142</v>
      </c>
      <c r="S13" s="176">
        <v>1372</v>
      </c>
      <c r="T13" s="123" t="s">
        <v>92</v>
      </c>
      <c r="U13" s="162"/>
    </row>
    <row r="14" spans="1:21" s="113" customFormat="1" ht="90" customHeight="1">
      <c r="A14" s="121">
        <v>8</v>
      </c>
      <c r="B14" s="122" t="s">
        <v>93</v>
      </c>
      <c r="C14" s="123" t="s">
        <v>94</v>
      </c>
      <c r="D14" s="124" t="s">
        <v>83</v>
      </c>
      <c r="E14" s="127" t="s">
        <v>84</v>
      </c>
      <c r="F14" s="125" t="s">
        <v>85</v>
      </c>
      <c r="G14" s="133" t="s">
        <v>95</v>
      </c>
      <c r="H14" s="133" t="s">
        <v>38</v>
      </c>
      <c r="I14" s="133" t="s">
        <v>78</v>
      </c>
      <c r="J14" s="133" t="s">
        <v>96</v>
      </c>
      <c r="K14" s="133" t="s">
        <v>97</v>
      </c>
      <c r="L14" s="133" t="s">
        <v>98</v>
      </c>
      <c r="M14" s="133" t="s">
        <v>70</v>
      </c>
      <c r="N14" s="133" t="s">
        <v>91</v>
      </c>
      <c r="O14" s="151">
        <v>30</v>
      </c>
      <c r="P14" s="151">
        <v>30</v>
      </c>
      <c r="Q14" s="151">
        <v>30</v>
      </c>
      <c r="R14" s="177">
        <v>2532</v>
      </c>
      <c r="S14" s="177">
        <v>1035</v>
      </c>
      <c r="T14" s="123" t="s">
        <v>99</v>
      </c>
      <c r="U14" s="161"/>
    </row>
    <row r="15" spans="1:21" ht="63" customHeight="1">
      <c r="A15" s="121">
        <v>9</v>
      </c>
      <c r="B15" s="122" t="s">
        <v>100</v>
      </c>
      <c r="C15" s="123" t="s">
        <v>101</v>
      </c>
      <c r="D15" s="124" t="s">
        <v>102</v>
      </c>
      <c r="E15" s="127" t="s">
        <v>84</v>
      </c>
      <c r="F15" s="125" t="s">
        <v>85</v>
      </c>
      <c r="G15" s="133" t="s">
        <v>86</v>
      </c>
      <c r="H15" s="133" t="s">
        <v>38</v>
      </c>
      <c r="I15" s="133" t="s">
        <v>38</v>
      </c>
      <c r="J15" s="133" t="s">
        <v>38</v>
      </c>
      <c r="K15" s="133" t="s">
        <v>89</v>
      </c>
      <c r="L15" s="133" t="s">
        <v>90</v>
      </c>
      <c r="M15" s="133" t="s">
        <v>78</v>
      </c>
      <c r="N15" s="133" t="s">
        <v>91</v>
      </c>
      <c r="O15" s="151">
        <v>200</v>
      </c>
      <c r="P15" s="151">
        <f>O15</f>
        <v>200</v>
      </c>
      <c r="Q15" s="151">
        <v>200</v>
      </c>
      <c r="R15" s="176">
        <v>1766</v>
      </c>
      <c r="S15" s="176">
        <v>960</v>
      </c>
      <c r="T15" s="123" t="s">
        <v>103</v>
      </c>
      <c r="U15" s="160"/>
    </row>
    <row r="16" spans="1:21" s="113" customFormat="1" ht="45" customHeight="1">
      <c r="A16" s="129">
        <v>10</v>
      </c>
      <c r="B16" s="130" t="s">
        <v>104</v>
      </c>
      <c r="C16" s="131" t="s">
        <v>105</v>
      </c>
      <c r="D16" s="130" t="s">
        <v>106</v>
      </c>
      <c r="E16" s="130" t="s">
        <v>107</v>
      </c>
      <c r="F16" s="132" t="s">
        <v>108</v>
      </c>
      <c r="G16" s="133"/>
      <c r="H16" s="133"/>
      <c r="I16" s="133"/>
      <c r="J16" s="133"/>
      <c r="K16" s="133"/>
      <c r="L16" s="133"/>
      <c r="M16" s="133"/>
      <c r="N16" s="133"/>
      <c r="O16" s="154">
        <v>180</v>
      </c>
      <c r="P16" s="154">
        <v>180</v>
      </c>
      <c r="Q16" s="154">
        <v>180</v>
      </c>
      <c r="R16" s="177"/>
      <c r="S16" s="177"/>
      <c r="T16" s="131" t="s">
        <v>109</v>
      </c>
      <c r="U16" s="161"/>
    </row>
    <row r="17" spans="1:21" s="114" customFormat="1" ht="24.75" customHeight="1">
      <c r="A17" s="134" t="s">
        <v>110</v>
      </c>
      <c r="B17" s="178" t="s">
        <v>111</v>
      </c>
      <c r="C17" s="179"/>
      <c r="D17" s="119"/>
      <c r="E17" s="134"/>
      <c r="F17" s="134"/>
      <c r="G17" s="137"/>
      <c r="H17" s="137"/>
      <c r="I17" s="137"/>
      <c r="J17" s="137"/>
      <c r="K17" s="137"/>
      <c r="L17" s="137"/>
      <c r="M17" s="137"/>
      <c r="N17" s="137"/>
      <c r="O17" s="150">
        <f>SUBTOTAL(9,O18:O18)</f>
        <v>320</v>
      </c>
      <c r="P17" s="150">
        <f>SUBTOTAL(9,P18:P18)</f>
        <v>320</v>
      </c>
      <c r="Q17" s="150">
        <f>SUBTOTAL(9,Q18:Q18)</f>
        <v>320</v>
      </c>
      <c r="R17" s="175">
        <f>SUBTOTAL(9,R18:R18)</f>
        <v>410</v>
      </c>
      <c r="S17" s="175">
        <f>SUBTOTAL(9,S18:S18)</f>
        <v>110</v>
      </c>
      <c r="T17" s="164"/>
      <c r="U17" s="165"/>
    </row>
    <row r="18" spans="1:21" s="115" customFormat="1" ht="69" customHeight="1">
      <c r="A18" s="121">
        <v>11</v>
      </c>
      <c r="B18" s="122" t="s">
        <v>112</v>
      </c>
      <c r="C18" s="123" t="s">
        <v>113</v>
      </c>
      <c r="D18" s="124" t="s">
        <v>114</v>
      </c>
      <c r="E18" s="122" t="s">
        <v>115</v>
      </c>
      <c r="F18" s="138" t="s">
        <v>116</v>
      </c>
      <c r="G18" s="133" t="s">
        <v>117</v>
      </c>
      <c r="H18" s="133" t="s">
        <v>38</v>
      </c>
      <c r="I18" s="133" t="s">
        <v>38</v>
      </c>
      <c r="J18" s="133" t="s">
        <v>38</v>
      </c>
      <c r="K18" s="133" t="s">
        <v>38</v>
      </c>
      <c r="L18" s="133" t="s">
        <v>38</v>
      </c>
      <c r="M18" s="133" t="s">
        <v>118</v>
      </c>
      <c r="N18" s="133" t="s">
        <v>119</v>
      </c>
      <c r="O18" s="151">
        <v>320</v>
      </c>
      <c r="P18" s="151">
        <v>320</v>
      </c>
      <c r="Q18" s="151">
        <v>320</v>
      </c>
      <c r="R18" s="176">
        <v>410</v>
      </c>
      <c r="S18" s="176">
        <v>110</v>
      </c>
      <c r="T18" s="123" t="s">
        <v>120</v>
      </c>
      <c r="U18" s="127"/>
    </row>
    <row r="19" spans="1:21" s="114" customFormat="1" ht="24.75" customHeight="1">
      <c r="A19" s="135" t="s">
        <v>121</v>
      </c>
      <c r="B19" s="178" t="s">
        <v>122</v>
      </c>
      <c r="C19" s="179"/>
      <c r="D19" s="119"/>
      <c r="E19" s="134"/>
      <c r="F19" s="134"/>
      <c r="G19" s="137"/>
      <c r="H19" s="137"/>
      <c r="I19" s="137"/>
      <c r="J19" s="137"/>
      <c r="K19" s="137"/>
      <c r="L19" s="137"/>
      <c r="M19" s="137"/>
      <c r="N19" s="137"/>
      <c r="O19" s="150">
        <f t="shared" ref="O19:S19" si="0">SUBTOTAL(9,O20:O20)</f>
        <v>15000</v>
      </c>
      <c r="P19" s="150">
        <f t="shared" si="0"/>
        <v>3000</v>
      </c>
      <c r="Q19" s="150">
        <f t="shared" si="0"/>
        <v>3000</v>
      </c>
      <c r="R19" s="175">
        <f t="shared" si="0"/>
        <v>5000</v>
      </c>
      <c r="S19" s="175">
        <f t="shared" si="0"/>
        <v>1000</v>
      </c>
      <c r="T19" s="164"/>
      <c r="U19" s="165"/>
    </row>
    <row r="20" spans="1:21" s="116" customFormat="1" ht="59.1" customHeight="1">
      <c r="A20" s="121">
        <v>12</v>
      </c>
      <c r="B20" s="124" t="s">
        <v>123</v>
      </c>
      <c r="C20" s="128" t="s">
        <v>124</v>
      </c>
      <c r="D20" s="124" t="s">
        <v>125</v>
      </c>
      <c r="E20" s="127" t="s">
        <v>126</v>
      </c>
      <c r="F20" s="125" t="s">
        <v>127</v>
      </c>
      <c r="G20" s="133" t="s">
        <v>38</v>
      </c>
      <c r="H20" s="133" t="s">
        <v>38</v>
      </c>
      <c r="I20" s="133" t="s">
        <v>128</v>
      </c>
      <c r="J20" s="133" t="s">
        <v>129</v>
      </c>
      <c r="K20" s="133" t="s">
        <v>130</v>
      </c>
      <c r="L20" s="133" t="s">
        <v>131</v>
      </c>
      <c r="M20" s="133" t="s">
        <v>132</v>
      </c>
      <c r="N20" s="133" t="s">
        <v>133</v>
      </c>
      <c r="O20" s="151">
        <v>15000</v>
      </c>
      <c r="P20" s="151">
        <v>3000</v>
      </c>
      <c r="Q20" s="151">
        <v>3000</v>
      </c>
      <c r="R20" s="176">
        <v>5000</v>
      </c>
      <c r="S20" s="176">
        <v>1000</v>
      </c>
      <c r="T20" s="123" t="s">
        <v>134</v>
      </c>
      <c r="U20" s="130" t="s">
        <v>135</v>
      </c>
    </row>
    <row r="21" spans="1:21" s="114" customFormat="1" ht="24.75" customHeight="1">
      <c r="A21" s="135" t="s">
        <v>136</v>
      </c>
      <c r="B21" s="178" t="s">
        <v>137</v>
      </c>
      <c r="C21" s="179"/>
      <c r="D21" s="119"/>
      <c r="E21" s="134"/>
      <c r="F21" s="134"/>
      <c r="G21" s="137"/>
      <c r="H21" s="137"/>
      <c r="I21" s="137"/>
      <c r="J21" s="137"/>
      <c r="K21" s="137"/>
      <c r="L21" s="137"/>
      <c r="M21" s="137"/>
      <c r="N21" s="137"/>
      <c r="O21" s="150">
        <f>SUBTOTAL(9,O22:O23)</f>
        <v>400</v>
      </c>
      <c r="P21" s="150">
        <f>SUBTOTAL(9,P22:P23)</f>
        <v>400</v>
      </c>
      <c r="Q21" s="150">
        <f>SUBTOTAL(9,Q22:Q23)</f>
        <v>400</v>
      </c>
      <c r="R21" s="175">
        <f>SUBTOTAL(9,R22:R23)</f>
        <v>3520</v>
      </c>
      <c r="S21" s="175">
        <f>SUBTOTAL(9,S22:S23)</f>
        <v>710</v>
      </c>
      <c r="T21" s="164"/>
      <c r="U21" s="165"/>
    </row>
    <row r="22" spans="1:21" ht="86.1" customHeight="1">
      <c r="A22" s="121">
        <v>13</v>
      </c>
      <c r="B22" s="139" t="s">
        <v>138</v>
      </c>
      <c r="C22" s="140" t="s">
        <v>139</v>
      </c>
      <c r="D22" s="141" t="s">
        <v>140</v>
      </c>
      <c r="E22" s="141" t="s">
        <v>141</v>
      </c>
      <c r="F22" s="142" t="s">
        <v>142</v>
      </c>
      <c r="G22" s="129" t="s">
        <v>143</v>
      </c>
      <c r="H22" s="133" t="s">
        <v>38</v>
      </c>
      <c r="I22" s="133" t="s">
        <v>38</v>
      </c>
      <c r="J22" s="133" t="s">
        <v>38</v>
      </c>
      <c r="K22" s="133" t="s">
        <v>38</v>
      </c>
      <c r="L22" s="133" t="s">
        <v>38</v>
      </c>
      <c r="M22" s="173" t="s">
        <v>144</v>
      </c>
      <c r="N22" s="129" t="s">
        <v>145</v>
      </c>
      <c r="O22" s="151">
        <v>300</v>
      </c>
      <c r="P22" s="151">
        <v>300</v>
      </c>
      <c r="Q22" s="151">
        <v>300</v>
      </c>
      <c r="R22" s="159">
        <v>3280</v>
      </c>
      <c r="S22" s="159">
        <v>560</v>
      </c>
      <c r="T22" s="140" t="s">
        <v>146</v>
      </c>
      <c r="U22" s="160"/>
    </row>
    <row r="23" spans="1:21" ht="42.95" customHeight="1">
      <c r="A23" s="121">
        <v>14</v>
      </c>
      <c r="B23" s="139" t="s">
        <v>147</v>
      </c>
      <c r="C23" s="140" t="s">
        <v>148</v>
      </c>
      <c r="D23" s="141" t="s">
        <v>149</v>
      </c>
      <c r="E23" s="142" t="s">
        <v>150</v>
      </c>
      <c r="F23" s="142" t="s">
        <v>142</v>
      </c>
      <c r="G23" s="129" t="s">
        <v>143</v>
      </c>
      <c r="H23" s="133" t="s">
        <v>38</v>
      </c>
      <c r="I23" s="133" t="s">
        <v>38</v>
      </c>
      <c r="J23" s="133" t="s">
        <v>38</v>
      </c>
      <c r="K23" s="133" t="s">
        <v>38</v>
      </c>
      <c r="L23" s="133" t="s">
        <v>38</v>
      </c>
      <c r="M23" s="129"/>
      <c r="N23" s="129" t="s">
        <v>145</v>
      </c>
      <c r="O23" s="151">
        <v>100</v>
      </c>
      <c r="P23" s="151">
        <v>100</v>
      </c>
      <c r="Q23" s="151">
        <v>100</v>
      </c>
      <c r="R23" s="159">
        <v>240</v>
      </c>
      <c r="S23" s="159">
        <v>150</v>
      </c>
      <c r="T23" s="140" t="s">
        <v>146</v>
      </c>
      <c r="U23" s="160"/>
    </row>
    <row r="24" spans="1:21" s="114" customFormat="1" ht="24.75" customHeight="1">
      <c r="A24" s="135" t="s">
        <v>151</v>
      </c>
      <c r="B24" s="178" t="s">
        <v>152</v>
      </c>
      <c r="C24" s="179"/>
      <c r="D24" s="119"/>
      <c r="E24" s="134"/>
      <c r="F24" s="134"/>
      <c r="G24" s="137"/>
      <c r="H24" s="137"/>
      <c r="I24" s="137"/>
      <c r="J24" s="137"/>
      <c r="K24" s="137"/>
      <c r="L24" s="137"/>
      <c r="M24" s="137"/>
      <c r="N24" s="137"/>
      <c r="O24" s="150">
        <f>SUBTOTAL(9,O25:O29)</f>
        <v>740</v>
      </c>
      <c r="P24" s="150">
        <f>SUBTOTAL(9,P25:P29)</f>
        <v>740</v>
      </c>
      <c r="Q24" s="150">
        <f>SUBTOTAL(9,Q25:Q29)</f>
        <v>740</v>
      </c>
      <c r="R24" s="175">
        <f>SUBTOTAL(9,R25:R29)</f>
        <v>6101</v>
      </c>
      <c r="S24" s="175">
        <f>SUBTOTAL(9,S25:S29)</f>
        <v>2613</v>
      </c>
      <c r="T24" s="164"/>
      <c r="U24" s="165"/>
    </row>
    <row r="25" spans="1:21" s="112" customFormat="1" ht="45" customHeight="1">
      <c r="A25" s="142">
        <v>15</v>
      </c>
      <c r="B25" s="143" t="s">
        <v>153</v>
      </c>
      <c r="C25" s="128" t="s">
        <v>154</v>
      </c>
      <c r="D25" s="124" t="s">
        <v>155</v>
      </c>
      <c r="E25" s="126" t="s">
        <v>156</v>
      </c>
      <c r="F25" s="125" t="s">
        <v>85</v>
      </c>
      <c r="G25" s="133" t="s">
        <v>95</v>
      </c>
      <c r="H25" s="133" t="s">
        <v>38</v>
      </c>
      <c r="I25" s="133" t="s">
        <v>78</v>
      </c>
      <c r="J25" s="133" t="s">
        <v>96</v>
      </c>
      <c r="K25" s="133" t="s">
        <v>97</v>
      </c>
      <c r="L25" s="133" t="s">
        <v>98</v>
      </c>
      <c r="M25" s="133" t="s">
        <v>70</v>
      </c>
      <c r="N25" s="133" t="s">
        <v>91</v>
      </c>
      <c r="O25" s="156">
        <v>150</v>
      </c>
      <c r="P25" s="156">
        <v>150</v>
      </c>
      <c r="Q25" s="156">
        <v>150</v>
      </c>
      <c r="R25" s="176">
        <v>2719</v>
      </c>
      <c r="S25" s="176">
        <v>800</v>
      </c>
      <c r="T25" s="128" t="s">
        <v>157</v>
      </c>
      <c r="U25" s="162"/>
    </row>
    <row r="26" spans="1:21" ht="45" customHeight="1">
      <c r="A26" s="142">
        <v>16</v>
      </c>
      <c r="B26" s="144" t="s">
        <v>158</v>
      </c>
      <c r="C26" s="128" t="s">
        <v>154</v>
      </c>
      <c r="D26" s="124" t="s">
        <v>83</v>
      </c>
      <c r="E26" s="127" t="s">
        <v>84</v>
      </c>
      <c r="F26" s="125" t="s">
        <v>85</v>
      </c>
      <c r="G26" s="133" t="s">
        <v>95</v>
      </c>
      <c r="H26" s="133" t="s">
        <v>38</v>
      </c>
      <c r="I26" s="133" t="s">
        <v>78</v>
      </c>
      <c r="J26" s="133" t="s">
        <v>96</v>
      </c>
      <c r="K26" s="133" t="s">
        <v>97</v>
      </c>
      <c r="L26" s="133" t="s">
        <v>98</v>
      </c>
      <c r="M26" s="133" t="s">
        <v>70</v>
      </c>
      <c r="N26" s="133" t="s">
        <v>91</v>
      </c>
      <c r="O26" s="156">
        <v>150</v>
      </c>
      <c r="P26" s="156">
        <v>150</v>
      </c>
      <c r="Q26" s="156">
        <v>150</v>
      </c>
      <c r="R26" s="177">
        <v>2532</v>
      </c>
      <c r="S26" s="177">
        <v>1035</v>
      </c>
      <c r="T26" s="128" t="s">
        <v>157</v>
      </c>
      <c r="U26" s="162"/>
    </row>
    <row r="27" spans="1:21" ht="71.099999999999994" customHeight="1">
      <c r="A27" s="142">
        <v>17</v>
      </c>
      <c r="B27" s="122" t="s">
        <v>159</v>
      </c>
      <c r="C27" s="123" t="s">
        <v>160</v>
      </c>
      <c r="D27" s="141" t="s">
        <v>161</v>
      </c>
      <c r="E27" s="127" t="s">
        <v>162</v>
      </c>
      <c r="F27" s="122" t="s">
        <v>163</v>
      </c>
      <c r="G27" s="126">
        <v>2021.12</v>
      </c>
      <c r="H27" s="126" t="s">
        <v>38</v>
      </c>
      <c r="I27" s="126" t="s">
        <v>38</v>
      </c>
      <c r="J27" s="126" t="s">
        <v>38</v>
      </c>
      <c r="K27" s="126" t="s">
        <v>38</v>
      </c>
      <c r="L27" s="126" t="s">
        <v>38</v>
      </c>
      <c r="M27" s="126" t="s">
        <v>164</v>
      </c>
      <c r="N27" s="126" t="s">
        <v>165</v>
      </c>
      <c r="O27" s="151">
        <v>20</v>
      </c>
      <c r="P27" s="151">
        <v>20</v>
      </c>
      <c r="Q27" s="151">
        <v>20</v>
      </c>
      <c r="R27" s="176">
        <v>30</v>
      </c>
      <c r="S27" s="176">
        <v>18</v>
      </c>
      <c r="T27" s="123" t="s">
        <v>166</v>
      </c>
      <c r="U27" s="166"/>
    </row>
    <row r="28" spans="1:21" ht="192.95" customHeight="1">
      <c r="A28" s="142">
        <v>18</v>
      </c>
      <c r="B28" s="122" t="s">
        <v>167</v>
      </c>
      <c r="C28" s="169" t="s">
        <v>168</v>
      </c>
      <c r="D28" s="141" t="s">
        <v>140</v>
      </c>
      <c r="E28" s="122" t="s">
        <v>169</v>
      </c>
      <c r="F28" s="125" t="s">
        <v>170</v>
      </c>
      <c r="G28" s="133" t="s">
        <v>171</v>
      </c>
      <c r="H28" s="133" t="s">
        <v>38</v>
      </c>
      <c r="I28" s="133" t="s">
        <v>38</v>
      </c>
      <c r="J28" s="133" t="s">
        <v>38</v>
      </c>
      <c r="K28" s="133" t="s">
        <v>38</v>
      </c>
      <c r="L28" s="133" t="s">
        <v>38</v>
      </c>
      <c r="M28" s="133" t="s">
        <v>171</v>
      </c>
      <c r="N28" s="133" t="s">
        <v>119</v>
      </c>
      <c r="O28" s="154">
        <f>206+4</f>
        <v>210</v>
      </c>
      <c r="P28" s="154">
        <v>210</v>
      </c>
      <c r="Q28" s="154">
        <v>210</v>
      </c>
      <c r="R28" s="176">
        <v>410</v>
      </c>
      <c r="S28" s="176">
        <v>380</v>
      </c>
      <c r="T28" s="123" t="s">
        <v>172</v>
      </c>
      <c r="U28" s="166"/>
    </row>
    <row r="29" spans="1:21" ht="192.95" customHeight="1">
      <c r="A29" s="142">
        <v>18</v>
      </c>
      <c r="B29" s="122" t="s">
        <v>167</v>
      </c>
      <c r="C29" s="169" t="s">
        <v>168</v>
      </c>
      <c r="D29" s="141" t="s">
        <v>140</v>
      </c>
      <c r="E29" s="122" t="s">
        <v>169</v>
      </c>
      <c r="F29" s="125" t="s">
        <v>170</v>
      </c>
      <c r="G29" s="133" t="s">
        <v>171</v>
      </c>
      <c r="H29" s="133" t="s">
        <v>38</v>
      </c>
      <c r="I29" s="133" t="s">
        <v>38</v>
      </c>
      <c r="J29" s="133" t="s">
        <v>38</v>
      </c>
      <c r="K29" s="133" t="s">
        <v>38</v>
      </c>
      <c r="L29" s="133" t="s">
        <v>38</v>
      </c>
      <c r="M29" s="133" t="s">
        <v>171</v>
      </c>
      <c r="N29" s="133" t="s">
        <v>119</v>
      </c>
      <c r="O29" s="154">
        <f>206+4</f>
        <v>210</v>
      </c>
      <c r="P29" s="154">
        <v>210</v>
      </c>
      <c r="Q29" s="154">
        <v>210</v>
      </c>
      <c r="R29" s="176">
        <v>410</v>
      </c>
      <c r="S29" s="176">
        <v>380</v>
      </c>
      <c r="T29" s="123" t="s">
        <v>172</v>
      </c>
      <c r="U29" s="166"/>
    </row>
    <row r="30" spans="1:21" s="114" customFormat="1" ht="24.75" customHeight="1">
      <c r="A30" s="135" t="s">
        <v>173</v>
      </c>
      <c r="B30" s="178" t="s">
        <v>174</v>
      </c>
      <c r="C30" s="179"/>
      <c r="D30" s="119"/>
      <c r="E30" s="134"/>
      <c r="F30" s="134"/>
      <c r="G30" s="137"/>
      <c r="H30" s="137"/>
      <c r="I30" s="137"/>
      <c r="J30" s="137"/>
      <c r="K30" s="137"/>
      <c r="L30" s="137"/>
      <c r="M30" s="137"/>
      <c r="N30" s="137"/>
      <c r="O30" s="150">
        <f>SUBTOTAL(9,O31:O32)</f>
        <v>100</v>
      </c>
      <c r="P30" s="150">
        <f>SUBTOTAL(9,P31:P32)</f>
        <v>100</v>
      </c>
      <c r="Q30" s="150">
        <f>SUBTOTAL(9,Q31:Q32)</f>
        <v>100</v>
      </c>
      <c r="R30" s="175">
        <f>SUBTOTAL(9,R31:R32)</f>
        <v>1540</v>
      </c>
      <c r="S30" s="175">
        <f>SUBTOTAL(9,S31:S32)</f>
        <v>0</v>
      </c>
      <c r="T30" s="164"/>
      <c r="U30" s="165"/>
    </row>
    <row r="31" spans="1:21" ht="144.94999999999999" customHeight="1">
      <c r="A31" s="142">
        <v>19</v>
      </c>
      <c r="B31" s="146" t="s">
        <v>175</v>
      </c>
      <c r="C31" s="140" t="s">
        <v>176</v>
      </c>
      <c r="D31" s="141" t="s">
        <v>177</v>
      </c>
      <c r="E31" s="141" t="s">
        <v>178</v>
      </c>
      <c r="F31" s="142" t="s">
        <v>179</v>
      </c>
      <c r="G31" s="129" t="s">
        <v>78</v>
      </c>
      <c r="H31" s="133" t="s">
        <v>38</v>
      </c>
      <c r="I31" s="133" t="s">
        <v>38</v>
      </c>
      <c r="J31" s="133" t="s">
        <v>38</v>
      </c>
      <c r="K31" s="133" t="s">
        <v>38</v>
      </c>
      <c r="L31" s="133" t="s">
        <v>38</v>
      </c>
      <c r="M31" s="129" t="s">
        <v>180</v>
      </c>
      <c r="N31" s="129" t="s">
        <v>119</v>
      </c>
      <c r="O31" s="151">
        <v>70</v>
      </c>
      <c r="P31" s="151">
        <v>70</v>
      </c>
      <c r="Q31" s="151">
        <v>70</v>
      </c>
      <c r="R31" s="176">
        <v>1500</v>
      </c>
      <c r="S31" s="176"/>
      <c r="T31" s="123" t="s">
        <v>181</v>
      </c>
      <c r="U31" s="166"/>
    </row>
    <row r="32" spans="1:21" ht="45" customHeight="1">
      <c r="A32" s="142">
        <v>20</v>
      </c>
      <c r="B32" s="127" t="s">
        <v>182</v>
      </c>
      <c r="C32" s="140" t="s">
        <v>183</v>
      </c>
      <c r="D32" s="141" t="s">
        <v>184</v>
      </c>
      <c r="E32" s="122" t="s">
        <v>107</v>
      </c>
      <c r="F32" s="125" t="s">
        <v>185</v>
      </c>
      <c r="G32" s="126" t="s">
        <v>186</v>
      </c>
      <c r="H32" s="126" t="s">
        <v>38</v>
      </c>
      <c r="I32" s="126" t="s">
        <v>38</v>
      </c>
      <c r="J32" s="126" t="s">
        <v>38</v>
      </c>
      <c r="K32" s="126" t="s">
        <v>38</v>
      </c>
      <c r="L32" s="126" t="s">
        <v>38</v>
      </c>
      <c r="M32" s="126">
        <v>2022.3</v>
      </c>
      <c r="N32" s="126" t="s">
        <v>187</v>
      </c>
      <c r="O32" s="151">
        <v>30</v>
      </c>
      <c r="P32" s="151">
        <v>30</v>
      </c>
      <c r="Q32" s="151">
        <v>30</v>
      </c>
      <c r="R32" s="176">
        <v>40</v>
      </c>
      <c r="S32" s="176"/>
      <c r="T32" s="123" t="s">
        <v>188</v>
      </c>
      <c r="U32" s="166"/>
    </row>
    <row r="33" spans="1:23" s="114" customFormat="1" ht="24.75" customHeight="1">
      <c r="A33" s="134" t="s">
        <v>189</v>
      </c>
      <c r="B33" s="178" t="s">
        <v>190</v>
      </c>
      <c r="C33" s="179"/>
      <c r="D33" s="119"/>
      <c r="E33" s="134"/>
      <c r="F33" s="134"/>
      <c r="G33" s="137"/>
      <c r="H33" s="137"/>
      <c r="I33" s="137"/>
      <c r="J33" s="137"/>
      <c r="K33" s="137"/>
      <c r="L33" s="137"/>
      <c r="M33" s="137"/>
      <c r="N33" s="137"/>
      <c r="O33" s="150">
        <f>SUBTOTAL(9,O34:O35)</f>
        <v>630</v>
      </c>
      <c r="P33" s="150">
        <f>SUBTOTAL(9,P34:P35)</f>
        <v>630</v>
      </c>
      <c r="Q33" s="150">
        <f>SUBTOTAL(9,Q34:Q35)</f>
        <v>630</v>
      </c>
      <c r="R33" s="175">
        <f>SUBTOTAL(9,R34:R35)</f>
        <v>441</v>
      </c>
      <c r="S33" s="175">
        <f>SUBTOTAL(9,S34:S35)</f>
        <v>152</v>
      </c>
      <c r="T33" s="164"/>
      <c r="U33" s="165"/>
    </row>
    <row r="34" spans="1:23" s="115" customFormat="1" ht="45" customHeight="1">
      <c r="A34" s="121">
        <v>21</v>
      </c>
      <c r="B34" s="141" t="s">
        <v>191</v>
      </c>
      <c r="C34" s="147" t="s">
        <v>192</v>
      </c>
      <c r="D34" s="141" t="s">
        <v>193</v>
      </c>
      <c r="E34" s="126" t="s">
        <v>194</v>
      </c>
      <c r="F34" s="125" t="s">
        <v>52</v>
      </c>
      <c r="G34" s="130" t="s">
        <v>53</v>
      </c>
      <c r="H34" s="133" t="s">
        <v>38</v>
      </c>
      <c r="I34" s="130" t="s">
        <v>53</v>
      </c>
      <c r="J34" s="172" t="s">
        <v>54</v>
      </c>
      <c r="K34" s="172" t="s">
        <v>55</v>
      </c>
      <c r="L34" s="172" t="s">
        <v>55</v>
      </c>
      <c r="M34" s="172" t="s">
        <v>56</v>
      </c>
      <c r="N34" s="172" t="s">
        <v>57</v>
      </c>
      <c r="O34" s="153">
        <v>240</v>
      </c>
      <c r="P34" s="153">
        <v>240</v>
      </c>
      <c r="Q34" s="153">
        <v>240</v>
      </c>
      <c r="R34" s="159">
        <v>200</v>
      </c>
      <c r="S34" s="159">
        <v>30</v>
      </c>
      <c r="T34" s="147" t="s">
        <v>195</v>
      </c>
      <c r="U34" s="160"/>
    </row>
    <row r="35" spans="1:23" s="115" customFormat="1" ht="84.95" customHeight="1">
      <c r="A35" s="121">
        <v>22</v>
      </c>
      <c r="B35" s="122" t="s">
        <v>196</v>
      </c>
      <c r="C35" s="123" t="s">
        <v>197</v>
      </c>
      <c r="D35" s="124" t="s">
        <v>31</v>
      </c>
      <c r="E35" s="127" t="s">
        <v>46</v>
      </c>
      <c r="F35" s="125" t="s">
        <v>33</v>
      </c>
      <c r="G35" s="133" t="s">
        <v>198</v>
      </c>
      <c r="H35" s="133" t="s">
        <v>89</v>
      </c>
      <c r="I35" s="133" t="s">
        <v>198</v>
      </c>
      <c r="J35" s="133" t="s">
        <v>199</v>
      </c>
      <c r="K35" s="133" t="s">
        <v>38</v>
      </c>
      <c r="L35" s="133" t="s">
        <v>200</v>
      </c>
      <c r="M35" s="133" t="s">
        <v>40</v>
      </c>
      <c r="N35" s="133" t="s">
        <v>201</v>
      </c>
      <c r="O35" s="151">
        <v>390</v>
      </c>
      <c r="P35" s="151">
        <v>390</v>
      </c>
      <c r="Q35" s="151">
        <v>390</v>
      </c>
      <c r="R35" s="159">
        <v>241</v>
      </c>
      <c r="S35" s="159">
        <v>122</v>
      </c>
      <c r="T35" s="123" t="s">
        <v>202</v>
      </c>
      <c r="U35" s="161"/>
    </row>
    <row r="36" spans="1:23" ht="35.25" customHeight="1">
      <c r="A36" s="135" t="s">
        <v>203</v>
      </c>
      <c r="B36" s="180" t="s">
        <v>204</v>
      </c>
      <c r="C36" s="179"/>
      <c r="D36" s="119"/>
      <c r="E36" s="136"/>
      <c r="F36" s="136"/>
      <c r="G36" s="148"/>
      <c r="H36" s="148"/>
      <c r="I36" s="148"/>
      <c r="J36" s="148"/>
      <c r="K36" s="148"/>
      <c r="L36" s="148"/>
      <c r="M36" s="148"/>
      <c r="N36" s="148"/>
      <c r="O36" s="150">
        <f>SUBTOTAL(9,O37:O37)</f>
        <v>233</v>
      </c>
      <c r="P36" s="150">
        <f>SUBTOTAL(9,P37:P37)</f>
        <v>233</v>
      </c>
      <c r="Q36" s="150">
        <f>SUBTOTAL(9,Q37:Q37)</f>
        <v>233</v>
      </c>
      <c r="R36" s="158">
        <f>SUBTOTAL(9,R37:R37)</f>
        <v>1302</v>
      </c>
      <c r="S36" s="158">
        <f>SUBTOTAL(9,S37:S37)</f>
        <v>564</v>
      </c>
      <c r="T36" s="167"/>
      <c r="U36" s="120"/>
    </row>
    <row r="37" spans="1:23" s="114" customFormat="1" ht="45" customHeight="1">
      <c r="A37" s="121">
        <v>23</v>
      </c>
      <c r="B37" s="139" t="s">
        <v>205</v>
      </c>
      <c r="C37" s="140" t="s">
        <v>206</v>
      </c>
      <c r="D37" s="141" t="s">
        <v>207</v>
      </c>
      <c r="E37" s="121" t="s">
        <v>208</v>
      </c>
      <c r="F37" s="121" t="s">
        <v>209</v>
      </c>
      <c r="G37" s="170" t="s">
        <v>53</v>
      </c>
      <c r="H37" s="170" t="s">
        <v>210</v>
      </c>
      <c r="I37" s="170" t="s">
        <v>53</v>
      </c>
      <c r="J37" s="174" t="s">
        <v>37</v>
      </c>
      <c r="K37" s="174" t="s">
        <v>211</v>
      </c>
      <c r="L37" s="174" t="s">
        <v>211</v>
      </c>
      <c r="M37" s="174" t="s">
        <v>212</v>
      </c>
      <c r="N37" s="174" t="s">
        <v>201</v>
      </c>
      <c r="O37" s="151">
        <f>300-67</f>
        <v>233</v>
      </c>
      <c r="P37" s="151">
        <v>233</v>
      </c>
      <c r="Q37" s="151">
        <v>233</v>
      </c>
      <c r="R37" s="159">
        <v>1302</v>
      </c>
      <c r="S37" s="159">
        <v>564</v>
      </c>
      <c r="T37" s="140" t="s">
        <v>213</v>
      </c>
      <c r="U37" s="161"/>
    </row>
    <row r="38" spans="1:23" s="114" customFormat="1" ht="35.25" customHeight="1">
      <c r="A38" s="134" t="s">
        <v>214</v>
      </c>
      <c r="B38" s="180" t="s">
        <v>215</v>
      </c>
      <c r="C38" s="179"/>
      <c r="D38" s="119"/>
      <c r="E38" s="136"/>
      <c r="F38" s="136"/>
      <c r="G38" s="148"/>
      <c r="H38" s="148"/>
      <c r="I38" s="148"/>
      <c r="J38" s="148"/>
      <c r="K38" s="148"/>
      <c r="L38" s="148"/>
      <c r="M38" s="148"/>
      <c r="N38" s="148"/>
      <c r="O38" s="150">
        <f>SUBTOTAL(9,O39:O40)</f>
        <v>12041</v>
      </c>
      <c r="P38" s="150">
        <f>SUBTOTAL(9,P39:P40)</f>
        <v>880</v>
      </c>
      <c r="Q38" s="150">
        <f>SUBTOTAL(9,Q39:Q40)</f>
        <v>880</v>
      </c>
      <c r="R38" s="175">
        <f>SUBTOTAL(9,R39:R40)</f>
        <v>150200</v>
      </c>
      <c r="S38" s="175">
        <f>SUBTOTAL(9,S39:S40)</f>
        <v>41350</v>
      </c>
      <c r="T38" s="167">
        <f>880/7700</f>
        <v>0.114285714285714</v>
      </c>
      <c r="U38" s="120"/>
      <c r="V38" s="117"/>
      <c r="W38" s="117"/>
    </row>
    <row r="39" spans="1:23" s="114" customFormat="1" ht="57" customHeight="1">
      <c r="A39" s="121">
        <v>24</v>
      </c>
      <c r="B39" s="139" t="s">
        <v>216</v>
      </c>
      <c r="C39" s="140" t="s">
        <v>217</v>
      </c>
      <c r="D39" s="141" t="s">
        <v>161</v>
      </c>
      <c r="E39" s="127" t="s">
        <v>162</v>
      </c>
      <c r="F39" s="127" t="s">
        <v>218</v>
      </c>
      <c r="G39" s="142" t="s">
        <v>117</v>
      </c>
      <c r="H39" s="126" t="s">
        <v>38</v>
      </c>
      <c r="I39" s="126" t="s">
        <v>38</v>
      </c>
      <c r="J39" s="126" t="s">
        <v>38</v>
      </c>
      <c r="K39" s="126" t="s">
        <v>38</v>
      </c>
      <c r="L39" s="142" t="s">
        <v>129</v>
      </c>
      <c r="M39" s="142" t="s">
        <v>219</v>
      </c>
      <c r="N39" s="142" t="s">
        <v>119</v>
      </c>
      <c r="O39" s="151">
        <f>113+67</f>
        <v>180</v>
      </c>
      <c r="P39" s="151">
        <v>180</v>
      </c>
      <c r="Q39" s="151">
        <v>180</v>
      </c>
      <c r="R39" s="176">
        <v>200</v>
      </c>
      <c r="S39" s="176">
        <v>120</v>
      </c>
      <c r="T39" s="140" t="s">
        <v>220</v>
      </c>
      <c r="U39" s="161"/>
    </row>
    <row r="40" spans="1:23" s="112" customFormat="1" ht="59.1" customHeight="1">
      <c r="A40" s="142">
        <v>25</v>
      </c>
      <c r="B40" s="124" t="s">
        <v>221</v>
      </c>
      <c r="C40" s="128" t="s">
        <v>222</v>
      </c>
      <c r="D40" s="124" t="s">
        <v>32</v>
      </c>
      <c r="E40" s="124" t="s">
        <v>223</v>
      </c>
      <c r="F40" s="145" t="s">
        <v>224</v>
      </c>
      <c r="G40" s="171" t="s">
        <v>97</v>
      </c>
      <c r="H40" s="171" t="s">
        <v>97</v>
      </c>
      <c r="I40" s="171" t="s">
        <v>128</v>
      </c>
      <c r="J40" s="171" t="s">
        <v>225</v>
      </c>
      <c r="K40" s="171" t="s">
        <v>226</v>
      </c>
      <c r="L40" s="171" t="s">
        <v>226</v>
      </c>
      <c r="M40" s="171" t="s">
        <v>227</v>
      </c>
      <c r="N40" s="133" t="s">
        <v>145</v>
      </c>
      <c r="O40" s="153">
        <v>11861</v>
      </c>
      <c r="P40" s="153">
        <v>700</v>
      </c>
      <c r="Q40" s="153">
        <v>700</v>
      </c>
      <c r="R40" s="159">
        <v>150000</v>
      </c>
      <c r="S40" s="159">
        <v>41230</v>
      </c>
      <c r="T40" s="128" t="s">
        <v>228</v>
      </c>
      <c r="U40" s="168" t="s">
        <v>229</v>
      </c>
    </row>
  </sheetData>
  <autoFilter ref="A3:U40">
    <extLst/>
  </autoFilter>
  <mergeCells count="25">
    <mergeCell ref="A1:U1"/>
    <mergeCell ref="G2:N2"/>
    <mergeCell ref="R2:S2"/>
    <mergeCell ref="B4:C4"/>
    <mergeCell ref="B5:C5"/>
    <mergeCell ref="D2:D3"/>
    <mergeCell ref="E2:E3"/>
    <mergeCell ref="F2:F3"/>
    <mergeCell ref="O2:O3"/>
    <mergeCell ref="P2:P3"/>
    <mergeCell ref="Q2:Q3"/>
    <mergeCell ref="T2:T3"/>
    <mergeCell ref="U2:U3"/>
    <mergeCell ref="B30:C30"/>
    <mergeCell ref="B33:C33"/>
    <mergeCell ref="B36:C36"/>
    <mergeCell ref="B38:C38"/>
    <mergeCell ref="A2:A3"/>
    <mergeCell ref="B2:B3"/>
    <mergeCell ref="C2:C3"/>
    <mergeCell ref="B6:C6"/>
    <mergeCell ref="B17:C17"/>
    <mergeCell ref="B19:C19"/>
    <mergeCell ref="B21:C21"/>
    <mergeCell ref="B24:C24"/>
  </mergeCells>
  <phoneticPr fontId="56" type="noConversion"/>
  <printOptions horizontalCentered="1"/>
  <pageMargins left="0.51180555555555596" right="0.51180555555555596" top="0.78680555555555598" bottom="0.78680555555555598" header="0.31458333333333299" footer="0.31458333333333299"/>
  <pageSetup paperSize="8" scale="76" fitToHeight="0" orientation="landscape" blackAndWhite="1"/>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40"/>
  <sheetViews>
    <sheetView zoomScale="80" zoomScaleNormal="80" workbookViewId="0">
      <pane ySplit="4" topLeftCell="A10" activePane="bottomLeft" state="frozen"/>
      <selection pane="bottomLeft" activeCell="C12" sqref="C12"/>
    </sheetView>
  </sheetViews>
  <sheetFormatPr defaultColWidth="9" defaultRowHeight="15"/>
  <cols>
    <col min="1" max="1" width="7.625" style="114" customWidth="1"/>
    <col min="2" max="2" width="14.5" style="117" customWidth="1"/>
    <col min="3" max="3" width="41.125" style="117" customWidth="1"/>
    <col min="4" max="4" width="9.875" style="112" customWidth="1"/>
    <col min="5" max="5" width="10.125" style="117" customWidth="1"/>
    <col min="6" max="6" width="12.375" style="117" customWidth="1"/>
    <col min="7" max="14" width="9.625" style="117" customWidth="1"/>
    <col min="15" max="15" width="8.25" style="117" customWidth="1"/>
    <col min="16" max="16" width="8.125" style="117" customWidth="1"/>
    <col min="17" max="17" width="7" style="117" customWidth="1"/>
    <col min="18" max="18" width="8.25" style="112" customWidth="1"/>
    <col min="19" max="19" width="7.875" style="112" customWidth="1"/>
    <col min="20" max="20" width="29.25" style="117" customWidth="1"/>
    <col min="21" max="21" width="10.625" style="117" customWidth="1"/>
    <col min="22" max="22" width="9" style="117"/>
    <col min="23" max="23" width="18.5" style="117" customWidth="1"/>
    <col min="24" max="16384" width="9" style="117"/>
  </cols>
  <sheetData>
    <row r="1" spans="1:21" ht="41.25" customHeight="1">
      <c r="A1" s="185" t="s">
        <v>0</v>
      </c>
      <c r="B1" s="186"/>
      <c r="C1" s="186"/>
      <c r="D1" s="186"/>
      <c r="E1" s="186"/>
      <c r="F1" s="186"/>
      <c r="G1" s="186"/>
      <c r="H1" s="186"/>
      <c r="I1" s="186"/>
      <c r="J1" s="186"/>
      <c r="K1" s="186"/>
      <c r="L1" s="186"/>
      <c r="M1" s="186"/>
      <c r="N1" s="186"/>
      <c r="O1" s="186"/>
      <c r="P1" s="186"/>
      <c r="Q1" s="186"/>
      <c r="R1" s="186"/>
      <c r="S1" s="186"/>
      <c r="T1" s="186"/>
      <c r="U1" s="186"/>
    </row>
    <row r="2" spans="1:21" ht="27" customHeight="1">
      <c r="A2" s="181" t="s">
        <v>1</v>
      </c>
      <c r="B2" s="181" t="s">
        <v>2</v>
      </c>
      <c r="C2" s="182" t="s">
        <v>3</v>
      </c>
      <c r="D2" s="182" t="s">
        <v>4</v>
      </c>
      <c r="E2" s="182" t="s">
        <v>5</v>
      </c>
      <c r="F2" s="182" t="s">
        <v>6</v>
      </c>
      <c r="G2" s="188" t="s">
        <v>7</v>
      </c>
      <c r="H2" s="189"/>
      <c r="I2" s="189"/>
      <c r="J2" s="189"/>
      <c r="K2" s="189"/>
      <c r="L2" s="189"/>
      <c r="M2" s="189"/>
      <c r="N2" s="190"/>
      <c r="O2" s="182" t="s">
        <v>8</v>
      </c>
      <c r="P2" s="181" t="s">
        <v>9</v>
      </c>
      <c r="Q2" s="194" t="s">
        <v>10</v>
      </c>
      <c r="R2" s="182" t="s">
        <v>11</v>
      </c>
      <c r="S2" s="181"/>
      <c r="T2" s="181" t="s">
        <v>12</v>
      </c>
      <c r="U2" s="181" t="s">
        <v>13</v>
      </c>
    </row>
    <row r="3" spans="1:21" ht="45" customHeight="1">
      <c r="A3" s="181"/>
      <c r="B3" s="181"/>
      <c r="C3" s="181"/>
      <c r="D3" s="181"/>
      <c r="E3" s="181"/>
      <c r="F3" s="181"/>
      <c r="G3" s="118" t="s">
        <v>14</v>
      </c>
      <c r="H3" s="118" t="s">
        <v>15</v>
      </c>
      <c r="I3" s="118" t="s">
        <v>16</v>
      </c>
      <c r="J3" s="118" t="s">
        <v>17</v>
      </c>
      <c r="K3" s="118" t="s">
        <v>18</v>
      </c>
      <c r="L3" s="118" t="s">
        <v>19</v>
      </c>
      <c r="M3" s="118" t="s">
        <v>20</v>
      </c>
      <c r="N3" s="118" t="s">
        <v>21</v>
      </c>
      <c r="O3" s="182"/>
      <c r="P3" s="181"/>
      <c r="Q3" s="195"/>
      <c r="R3" s="118" t="s">
        <v>22</v>
      </c>
      <c r="S3" s="118" t="s">
        <v>23</v>
      </c>
      <c r="T3" s="181"/>
      <c r="U3" s="181"/>
    </row>
    <row r="4" spans="1:21" ht="27.75" customHeight="1">
      <c r="A4" s="119"/>
      <c r="B4" s="193" t="s">
        <v>230</v>
      </c>
      <c r="C4" s="192"/>
      <c r="D4" s="119"/>
      <c r="E4" s="119"/>
      <c r="F4" s="119"/>
      <c r="G4" s="119"/>
      <c r="H4" s="119"/>
      <c r="I4" s="119"/>
      <c r="J4" s="119"/>
      <c r="K4" s="119"/>
      <c r="L4" s="119"/>
      <c r="M4" s="119"/>
      <c r="N4" s="119"/>
      <c r="O4" s="150">
        <f t="shared" ref="O4:S4" si="0">SUBTOTAL(9,O5:O40)</f>
        <v>30861</v>
      </c>
      <c r="P4" s="150">
        <f t="shared" si="0"/>
        <v>7700</v>
      </c>
      <c r="Q4" s="150">
        <f t="shared" si="0"/>
        <v>7700</v>
      </c>
      <c r="R4" s="158">
        <f t="shared" si="0"/>
        <v>173324</v>
      </c>
      <c r="S4" s="158">
        <f t="shared" si="0"/>
        <v>48833</v>
      </c>
      <c r="T4" s="119"/>
      <c r="U4" s="120"/>
    </row>
    <row r="5" spans="1:21" ht="27.75" customHeight="1">
      <c r="A5" s="119" t="s">
        <v>25</v>
      </c>
      <c r="B5" s="193" t="s">
        <v>26</v>
      </c>
      <c r="C5" s="192"/>
      <c r="D5" s="119"/>
      <c r="E5" s="119"/>
      <c r="F5" s="119"/>
      <c r="G5" s="119"/>
      <c r="H5" s="119"/>
      <c r="I5" s="119"/>
      <c r="J5" s="119"/>
      <c r="K5" s="119"/>
      <c r="L5" s="119"/>
      <c r="M5" s="119"/>
      <c r="N5" s="119"/>
      <c r="O5" s="150">
        <f t="shared" ref="O5:S5" si="1">SUBTOTAL(9,O6:O23)</f>
        <v>17327</v>
      </c>
      <c r="P5" s="150">
        <f t="shared" si="1"/>
        <v>5327</v>
      </c>
      <c r="Q5" s="150">
        <f t="shared" si="1"/>
        <v>5327</v>
      </c>
      <c r="R5" s="158">
        <f t="shared" si="1"/>
        <v>14020</v>
      </c>
      <c r="S5" s="158">
        <f t="shared" si="1"/>
        <v>4534</v>
      </c>
      <c r="T5" s="119"/>
      <c r="U5" s="120"/>
    </row>
    <row r="6" spans="1:21" ht="27.75" customHeight="1">
      <c r="A6" s="119" t="s">
        <v>27</v>
      </c>
      <c r="B6" s="183" t="s">
        <v>28</v>
      </c>
      <c r="C6" s="184"/>
      <c r="D6" s="119"/>
      <c r="E6" s="120"/>
      <c r="F6" s="120"/>
      <c r="G6" s="120"/>
      <c r="H6" s="120"/>
      <c r="I6" s="120"/>
      <c r="J6" s="120"/>
      <c r="K6" s="120"/>
      <c r="L6" s="120"/>
      <c r="M6" s="120"/>
      <c r="N6" s="120"/>
      <c r="O6" s="150">
        <f t="shared" ref="O6:S6" si="2">SUBTOTAL(9,O7:O16)</f>
        <v>1607</v>
      </c>
      <c r="P6" s="150">
        <f t="shared" si="2"/>
        <v>1607</v>
      </c>
      <c r="Q6" s="150">
        <f t="shared" si="2"/>
        <v>1607</v>
      </c>
      <c r="R6" s="158">
        <f t="shared" si="2"/>
        <v>9890</v>
      </c>
      <c r="S6" s="158">
        <f t="shared" si="2"/>
        <v>3794</v>
      </c>
      <c r="T6" s="120"/>
      <c r="U6" s="120"/>
    </row>
    <row r="7" spans="1:21" ht="45" customHeight="1">
      <c r="A7" s="121">
        <v>1</v>
      </c>
      <c r="B7" s="122" t="s">
        <v>29</v>
      </c>
      <c r="C7" s="123" t="s">
        <v>30</v>
      </c>
      <c r="D7" s="124" t="s">
        <v>31</v>
      </c>
      <c r="E7" s="122" t="s">
        <v>32</v>
      </c>
      <c r="F7" s="125" t="s">
        <v>33</v>
      </c>
      <c r="G7" s="126" t="s">
        <v>34</v>
      </c>
      <c r="H7" s="126" t="s">
        <v>35</v>
      </c>
      <c r="I7" s="126" t="s">
        <v>36</v>
      </c>
      <c r="J7" s="126" t="s">
        <v>231</v>
      </c>
      <c r="K7" s="126" t="s">
        <v>38</v>
      </c>
      <c r="L7" s="126" t="s">
        <v>232</v>
      </c>
      <c r="M7" s="126" t="s">
        <v>79</v>
      </c>
      <c r="N7" s="126" t="s">
        <v>233</v>
      </c>
      <c r="O7" s="151">
        <v>100</v>
      </c>
      <c r="P7" s="151">
        <v>100</v>
      </c>
      <c r="Q7" s="151">
        <v>100</v>
      </c>
      <c r="R7" s="159">
        <v>142</v>
      </c>
      <c r="S7" s="159">
        <v>87</v>
      </c>
      <c r="T7" s="123" t="s">
        <v>42</v>
      </c>
      <c r="U7" s="160"/>
    </row>
    <row r="8" spans="1:21" ht="56.1" customHeight="1">
      <c r="A8" s="121">
        <v>2</v>
      </c>
      <c r="B8" s="122" t="s">
        <v>43</v>
      </c>
      <c r="C8" s="123" t="s">
        <v>44</v>
      </c>
      <c r="D8" s="124" t="s">
        <v>45</v>
      </c>
      <c r="E8" s="127" t="s">
        <v>46</v>
      </c>
      <c r="F8" s="125" t="s">
        <v>33</v>
      </c>
      <c r="G8" s="126" t="s">
        <v>34</v>
      </c>
      <c r="H8" s="126" t="s">
        <v>35</v>
      </c>
      <c r="I8" s="126" t="s">
        <v>37</v>
      </c>
      <c r="J8" s="126" t="s">
        <v>231</v>
      </c>
      <c r="K8" s="126" t="s">
        <v>38</v>
      </c>
      <c r="L8" s="126" t="s">
        <v>232</v>
      </c>
      <c r="M8" s="126" t="s">
        <v>79</v>
      </c>
      <c r="N8" s="126" t="s">
        <v>47</v>
      </c>
      <c r="O8" s="151">
        <v>200</v>
      </c>
      <c r="P8" s="151">
        <v>200</v>
      </c>
      <c r="Q8" s="151">
        <f t="shared" ref="Q8:Q11" si="3">P8</f>
        <v>200</v>
      </c>
      <c r="R8" s="159">
        <v>322</v>
      </c>
      <c r="S8" s="159">
        <v>161</v>
      </c>
      <c r="T8" s="123" t="s">
        <v>48</v>
      </c>
      <c r="U8" s="160"/>
    </row>
    <row r="9" spans="1:21" ht="56.1" customHeight="1">
      <c r="A9" s="121">
        <v>3</v>
      </c>
      <c r="B9" s="122" t="s">
        <v>49</v>
      </c>
      <c r="C9" s="123" t="s">
        <v>44</v>
      </c>
      <c r="D9" s="124" t="s">
        <v>50</v>
      </c>
      <c r="E9" s="127" t="s">
        <v>51</v>
      </c>
      <c r="F9" s="125" t="s">
        <v>52</v>
      </c>
      <c r="G9" s="124" t="s">
        <v>53</v>
      </c>
      <c r="H9" s="126" t="s">
        <v>38</v>
      </c>
      <c r="I9" s="124" t="s">
        <v>53</v>
      </c>
      <c r="J9" s="152" t="s">
        <v>234</v>
      </c>
      <c r="K9" s="152" t="s">
        <v>200</v>
      </c>
      <c r="L9" s="152" t="s">
        <v>235</v>
      </c>
      <c r="M9" s="152" t="s">
        <v>236</v>
      </c>
      <c r="N9" s="152" t="s">
        <v>237</v>
      </c>
      <c r="O9" s="151">
        <v>200</v>
      </c>
      <c r="P9" s="151">
        <v>200</v>
      </c>
      <c r="Q9" s="151">
        <f t="shared" si="3"/>
        <v>200</v>
      </c>
      <c r="R9" s="159">
        <v>120</v>
      </c>
      <c r="S9" s="159">
        <v>25</v>
      </c>
      <c r="T9" s="123" t="s">
        <v>48</v>
      </c>
      <c r="U9" s="160"/>
    </row>
    <row r="10" spans="1:21" ht="45" customHeight="1">
      <c r="A10" s="121">
        <v>4</v>
      </c>
      <c r="B10" s="124" t="s">
        <v>58</v>
      </c>
      <c r="C10" s="123" t="s">
        <v>59</v>
      </c>
      <c r="D10" s="124" t="s">
        <v>50</v>
      </c>
      <c r="E10" s="127" t="s">
        <v>51</v>
      </c>
      <c r="F10" s="125" t="s">
        <v>52</v>
      </c>
      <c r="G10" s="124" t="s">
        <v>53</v>
      </c>
      <c r="H10" s="126" t="s">
        <v>38</v>
      </c>
      <c r="I10" s="124" t="s">
        <v>53</v>
      </c>
      <c r="J10" s="152" t="s">
        <v>238</v>
      </c>
      <c r="K10" s="152" t="s">
        <v>239</v>
      </c>
      <c r="L10" s="152" t="s">
        <v>240</v>
      </c>
      <c r="M10" s="152" t="s">
        <v>241</v>
      </c>
      <c r="N10" s="152" t="s">
        <v>242</v>
      </c>
      <c r="O10" s="151">
        <v>200</v>
      </c>
      <c r="P10" s="151">
        <f t="shared" ref="P10:P15" si="4">O10</f>
        <v>200</v>
      </c>
      <c r="Q10" s="151">
        <f t="shared" si="3"/>
        <v>200</v>
      </c>
      <c r="R10" s="159">
        <v>70</v>
      </c>
      <c r="S10" s="159">
        <v>20</v>
      </c>
      <c r="T10" s="123" t="s">
        <v>64</v>
      </c>
      <c r="U10" s="160"/>
    </row>
    <row r="11" spans="1:21" s="112" customFormat="1" ht="45" customHeight="1">
      <c r="A11" s="121">
        <v>5</v>
      </c>
      <c r="B11" s="124" t="s">
        <v>65</v>
      </c>
      <c r="C11" s="128" t="s">
        <v>66</v>
      </c>
      <c r="D11" s="124" t="s">
        <v>67</v>
      </c>
      <c r="E11" s="126" t="s">
        <v>68</v>
      </c>
      <c r="F11" s="125" t="s">
        <v>69</v>
      </c>
      <c r="G11" s="126" t="s">
        <v>78</v>
      </c>
      <c r="H11" s="126" t="s">
        <v>38</v>
      </c>
      <c r="I11" s="126" t="s">
        <v>38</v>
      </c>
      <c r="J11" s="126" t="s">
        <v>38</v>
      </c>
      <c r="K11" s="126" t="s">
        <v>38</v>
      </c>
      <c r="L11" s="126" t="s">
        <v>243</v>
      </c>
      <c r="M11" s="149" t="s">
        <v>70</v>
      </c>
      <c r="N11" s="126" t="s">
        <v>57</v>
      </c>
      <c r="O11" s="153">
        <v>47</v>
      </c>
      <c r="P11" s="153">
        <v>47</v>
      </c>
      <c r="Q11" s="153">
        <f t="shared" si="3"/>
        <v>47</v>
      </c>
      <c r="R11" s="159">
        <v>120</v>
      </c>
      <c r="S11" s="159">
        <v>48</v>
      </c>
      <c r="T11" s="123" t="s">
        <v>71</v>
      </c>
      <c r="U11" s="160"/>
    </row>
    <row r="12" spans="1:21" s="113" customFormat="1" ht="65.099999999999994" customHeight="1">
      <c r="A12" s="121">
        <v>6</v>
      </c>
      <c r="B12" s="122" t="s">
        <v>72</v>
      </c>
      <c r="C12" s="128" t="s">
        <v>73</v>
      </c>
      <c r="D12" s="124" t="s">
        <v>74</v>
      </c>
      <c r="E12" s="127" t="s">
        <v>75</v>
      </c>
      <c r="F12" s="127" t="s">
        <v>76</v>
      </c>
      <c r="G12" s="126" t="s">
        <v>180</v>
      </c>
      <c r="H12" s="126" t="s">
        <v>38</v>
      </c>
      <c r="I12" s="126" t="s">
        <v>60</v>
      </c>
      <c r="J12" s="126" t="s">
        <v>244</v>
      </c>
      <c r="K12" s="126" t="s">
        <v>244</v>
      </c>
      <c r="L12" s="126" t="s">
        <v>245</v>
      </c>
      <c r="M12" s="126" t="s">
        <v>246</v>
      </c>
      <c r="N12" s="126" t="s">
        <v>247</v>
      </c>
      <c r="O12" s="151">
        <v>60</v>
      </c>
      <c r="P12" s="151">
        <v>60</v>
      </c>
      <c r="Q12" s="151">
        <v>60</v>
      </c>
      <c r="R12" s="159">
        <v>676</v>
      </c>
      <c r="S12" s="159">
        <v>86</v>
      </c>
      <c r="T12" s="123" t="s">
        <v>80</v>
      </c>
      <c r="U12" s="161"/>
    </row>
    <row r="13" spans="1:21" ht="57" customHeight="1">
      <c r="A13" s="121">
        <v>7</v>
      </c>
      <c r="B13" s="124" t="s">
        <v>81</v>
      </c>
      <c r="C13" s="123" t="s">
        <v>82</v>
      </c>
      <c r="D13" s="124" t="s">
        <v>83</v>
      </c>
      <c r="E13" s="127" t="s">
        <v>84</v>
      </c>
      <c r="F13" s="125" t="s">
        <v>85</v>
      </c>
      <c r="G13" s="126" t="s">
        <v>86</v>
      </c>
      <c r="H13" s="126" t="s">
        <v>38</v>
      </c>
      <c r="I13" s="126" t="s">
        <v>87</v>
      </c>
      <c r="J13" s="126" t="s">
        <v>248</v>
      </c>
      <c r="K13" s="126" t="s">
        <v>249</v>
      </c>
      <c r="L13" s="126" t="s">
        <v>250</v>
      </c>
      <c r="M13" s="126" t="s">
        <v>128</v>
      </c>
      <c r="N13" s="126" t="s">
        <v>251</v>
      </c>
      <c r="O13" s="151">
        <v>390</v>
      </c>
      <c r="P13" s="151">
        <f t="shared" si="4"/>
        <v>390</v>
      </c>
      <c r="Q13" s="151">
        <v>390</v>
      </c>
      <c r="R13" s="159">
        <v>4142</v>
      </c>
      <c r="S13" s="159">
        <v>1372</v>
      </c>
      <c r="T13" s="123" t="s">
        <v>92</v>
      </c>
      <c r="U13" s="162"/>
    </row>
    <row r="14" spans="1:21" s="113" customFormat="1" ht="60">
      <c r="A14" s="121">
        <v>8</v>
      </c>
      <c r="B14" s="122" t="s">
        <v>93</v>
      </c>
      <c r="C14" s="123" t="s">
        <v>94</v>
      </c>
      <c r="D14" s="124" t="s">
        <v>83</v>
      </c>
      <c r="E14" s="127" t="s">
        <v>84</v>
      </c>
      <c r="F14" s="125" t="s">
        <v>85</v>
      </c>
      <c r="G14" s="126" t="s">
        <v>98</v>
      </c>
      <c r="H14" s="126" t="s">
        <v>38</v>
      </c>
      <c r="I14" s="126" t="s">
        <v>38</v>
      </c>
      <c r="J14" s="126" t="s">
        <v>38</v>
      </c>
      <c r="K14" s="126" t="s">
        <v>252</v>
      </c>
      <c r="L14" s="126" t="s">
        <v>240</v>
      </c>
      <c r="M14" s="126" t="s">
        <v>253</v>
      </c>
      <c r="N14" s="126" t="s">
        <v>91</v>
      </c>
      <c r="O14" s="151">
        <v>30</v>
      </c>
      <c r="P14" s="151">
        <v>30</v>
      </c>
      <c r="Q14" s="151">
        <v>30</v>
      </c>
      <c r="R14" s="163">
        <v>2532</v>
      </c>
      <c r="S14" s="163">
        <v>1035</v>
      </c>
      <c r="T14" s="123" t="s">
        <v>99</v>
      </c>
      <c r="U14" s="161"/>
    </row>
    <row r="15" spans="1:21" ht="63" customHeight="1">
      <c r="A15" s="121">
        <v>9</v>
      </c>
      <c r="B15" s="122" t="s">
        <v>100</v>
      </c>
      <c r="C15" s="123" t="s">
        <v>101</v>
      </c>
      <c r="D15" s="124" t="s">
        <v>102</v>
      </c>
      <c r="E15" s="127" t="s">
        <v>84</v>
      </c>
      <c r="F15" s="125" t="s">
        <v>85</v>
      </c>
      <c r="G15" s="126" t="s">
        <v>86</v>
      </c>
      <c r="H15" s="126" t="s">
        <v>38</v>
      </c>
      <c r="I15" s="126" t="s">
        <v>38</v>
      </c>
      <c r="J15" s="126" t="s">
        <v>38</v>
      </c>
      <c r="K15" s="126" t="s">
        <v>200</v>
      </c>
      <c r="L15" s="126" t="s">
        <v>254</v>
      </c>
      <c r="M15" s="126" t="s">
        <v>128</v>
      </c>
      <c r="N15" s="126" t="s">
        <v>251</v>
      </c>
      <c r="O15" s="151">
        <v>200</v>
      </c>
      <c r="P15" s="151">
        <f t="shared" si="4"/>
        <v>200</v>
      </c>
      <c r="Q15" s="151">
        <v>200</v>
      </c>
      <c r="R15" s="159">
        <v>1766</v>
      </c>
      <c r="S15" s="159">
        <v>960</v>
      </c>
      <c r="T15" s="123" t="s">
        <v>103</v>
      </c>
      <c r="U15" s="160"/>
    </row>
    <row r="16" spans="1:21" s="113" customFormat="1" ht="45" customHeight="1">
      <c r="A16" s="129">
        <v>10</v>
      </c>
      <c r="B16" s="130" t="s">
        <v>104</v>
      </c>
      <c r="C16" s="131" t="s">
        <v>105</v>
      </c>
      <c r="D16" s="130" t="s">
        <v>106</v>
      </c>
      <c r="E16" s="130" t="s">
        <v>255</v>
      </c>
      <c r="F16" s="132" t="s">
        <v>108</v>
      </c>
      <c r="G16" s="133"/>
      <c r="H16" s="133"/>
      <c r="I16" s="133"/>
      <c r="J16" s="133"/>
      <c r="K16" s="133"/>
      <c r="L16" s="133"/>
      <c r="M16" s="133"/>
      <c r="N16" s="133"/>
      <c r="O16" s="154">
        <v>180</v>
      </c>
      <c r="P16" s="154">
        <v>180</v>
      </c>
      <c r="Q16" s="154">
        <v>180</v>
      </c>
      <c r="R16" s="163"/>
      <c r="S16" s="163"/>
      <c r="T16" s="131" t="s">
        <v>109</v>
      </c>
      <c r="U16" s="161"/>
    </row>
    <row r="17" spans="1:21" s="114" customFormat="1" ht="24.75" customHeight="1">
      <c r="A17" s="134" t="s">
        <v>110</v>
      </c>
      <c r="B17" s="178" t="s">
        <v>111</v>
      </c>
      <c r="C17" s="179"/>
      <c r="D17" s="119"/>
      <c r="E17" s="134"/>
      <c r="F17" s="134"/>
      <c r="G17" s="137"/>
      <c r="H17" s="137"/>
      <c r="I17" s="137"/>
      <c r="J17" s="137"/>
      <c r="K17" s="137"/>
      <c r="L17" s="137"/>
      <c r="M17" s="137"/>
      <c r="N17" s="137"/>
      <c r="O17" s="150">
        <f t="shared" ref="O17:S17" si="5">SUBTOTAL(9,O18:O18)</f>
        <v>320</v>
      </c>
      <c r="P17" s="150">
        <f t="shared" si="5"/>
        <v>320</v>
      </c>
      <c r="Q17" s="150">
        <f t="shared" si="5"/>
        <v>320</v>
      </c>
      <c r="R17" s="158">
        <f t="shared" si="5"/>
        <v>10</v>
      </c>
      <c r="S17" s="158">
        <f t="shared" si="5"/>
        <v>0</v>
      </c>
      <c r="T17" s="164"/>
      <c r="U17" s="165"/>
    </row>
    <row r="18" spans="1:21" s="115" customFormat="1" ht="48">
      <c r="A18" s="121">
        <v>11</v>
      </c>
      <c r="B18" s="122" t="s">
        <v>112</v>
      </c>
      <c r="C18" s="123" t="s">
        <v>113</v>
      </c>
      <c r="D18" s="124" t="s">
        <v>114</v>
      </c>
      <c r="E18" s="122" t="s">
        <v>115</v>
      </c>
      <c r="F18" s="138" t="s">
        <v>116</v>
      </c>
      <c r="G18" s="126" t="s">
        <v>117</v>
      </c>
      <c r="H18" s="126" t="s">
        <v>38</v>
      </c>
      <c r="I18" s="126" t="s">
        <v>38</v>
      </c>
      <c r="J18" s="126" t="s">
        <v>38</v>
      </c>
      <c r="K18" s="126" t="s">
        <v>38</v>
      </c>
      <c r="L18" s="126" t="s">
        <v>38</v>
      </c>
      <c r="M18" s="126" t="s">
        <v>118</v>
      </c>
      <c r="N18" s="126" t="s">
        <v>119</v>
      </c>
      <c r="O18" s="153">
        <v>320</v>
      </c>
      <c r="P18" s="153">
        <v>320</v>
      </c>
      <c r="Q18" s="153">
        <v>320</v>
      </c>
      <c r="R18" s="159">
        <v>10</v>
      </c>
      <c r="S18" s="159"/>
      <c r="T18" s="123" t="s">
        <v>120</v>
      </c>
      <c r="U18" s="127"/>
    </row>
    <row r="19" spans="1:21" s="114" customFormat="1" ht="24.75" customHeight="1">
      <c r="A19" s="135" t="s">
        <v>121</v>
      </c>
      <c r="B19" s="178" t="s">
        <v>122</v>
      </c>
      <c r="C19" s="179"/>
      <c r="D19" s="119"/>
      <c r="E19" s="134"/>
      <c r="F19" s="134"/>
      <c r="G19" s="137"/>
      <c r="H19" s="137"/>
      <c r="I19" s="137"/>
      <c r="J19" s="137"/>
      <c r="K19" s="137"/>
      <c r="L19" s="137"/>
      <c r="M19" s="137"/>
      <c r="N19" s="137"/>
      <c r="O19" s="150">
        <f t="shared" ref="O19:S19" si="6">SUBTOTAL(9,O20:O20)</f>
        <v>15000</v>
      </c>
      <c r="P19" s="150">
        <f t="shared" si="6"/>
        <v>3000</v>
      </c>
      <c r="Q19" s="150">
        <f t="shared" si="6"/>
        <v>3000</v>
      </c>
      <c r="R19" s="158">
        <f t="shared" si="6"/>
        <v>600</v>
      </c>
      <c r="S19" s="158">
        <f t="shared" si="6"/>
        <v>30</v>
      </c>
      <c r="T19" s="164"/>
      <c r="U19" s="165"/>
    </row>
    <row r="20" spans="1:21" s="116" customFormat="1" ht="38.25">
      <c r="A20" s="121">
        <v>12</v>
      </c>
      <c r="B20" s="124" t="s">
        <v>123</v>
      </c>
      <c r="C20" s="128" t="s">
        <v>124</v>
      </c>
      <c r="D20" s="124" t="s">
        <v>125</v>
      </c>
      <c r="E20" s="127" t="s">
        <v>126</v>
      </c>
      <c r="F20" s="125" t="s">
        <v>127</v>
      </c>
      <c r="G20" s="126" t="s">
        <v>38</v>
      </c>
      <c r="H20" s="126" t="s">
        <v>38</v>
      </c>
      <c r="I20" s="126" t="s">
        <v>128</v>
      </c>
      <c r="J20" s="126" t="s">
        <v>129</v>
      </c>
      <c r="K20" s="126" t="s">
        <v>130</v>
      </c>
      <c r="L20" s="126" t="s">
        <v>131</v>
      </c>
      <c r="M20" s="126" t="s">
        <v>132</v>
      </c>
      <c r="N20" s="126" t="s">
        <v>133</v>
      </c>
      <c r="O20" s="153">
        <v>15000</v>
      </c>
      <c r="P20" s="153">
        <v>3000</v>
      </c>
      <c r="Q20" s="153">
        <v>3000</v>
      </c>
      <c r="R20" s="159">
        <v>600</v>
      </c>
      <c r="S20" s="159">
        <v>30</v>
      </c>
      <c r="T20" s="123" t="s">
        <v>134</v>
      </c>
      <c r="U20" s="130" t="s">
        <v>135</v>
      </c>
    </row>
    <row r="21" spans="1:21" s="114" customFormat="1" ht="24.75" customHeight="1">
      <c r="A21" s="135" t="s">
        <v>136</v>
      </c>
      <c r="B21" s="178" t="s">
        <v>137</v>
      </c>
      <c r="C21" s="179"/>
      <c r="D21" s="119"/>
      <c r="E21" s="134"/>
      <c r="F21" s="134"/>
      <c r="G21" s="137"/>
      <c r="H21" s="137"/>
      <c r="I21" s="137"/>
      <c r="J21" s="137"/>
      <c r="K21" s="137"/>
      <c r="L21" s="137"/>
      <c r="M21" s="137"/>
      <c r="N21" s="137"/>
      <c r="O21" s="150">
        <f t="shared" ref="O21:S21" si="7">SUBTOTAL(9,O22:O23)</f>
        <v>400</v>
      </c>
      <c r="P21" s="150">
        <f t="shared" si="7"/>
        <v>400</v>
      </c>
      <c r="Q21" s="150">
        <f t="shared" si="7"/>
        <v>400</v>
      </c>
      <c r="R21" s="158">
        <f t="shared" si="7"/>
        <v>3520</v>
      </c>
      <c r="S21" s="158">
        <f t="shared" si="7"/>
        <v>710</v>
      </c>
      <c r="T21" s="164"/>
      <c r="U21" s="165"/>
    </row>
    <row r="22" spans="1:21" ht="86.1" customHeight="1">
      <c r="A22" s="121">
        <v>13</v>
      </c>
      <c r="B22" s="139" t="s">
        <v>138</v>
      </c>
      <c r="C22" s="140" t="s">
        <v>139</v>
      </c>
      <c r="D22" s="141" t="s">
        <v>140</v>
      </c>
      <c r="E22" s="141" t="s">
        <v>141</v>
      </c>
      <c r="F22" s="142" t="s">
        <v>142</v>
      </c>
      <c r="G22" s="142" t="s">
        <v>143</v>
      </c>
      <c r="H22" s="126" t="s">
        <v>38</v>
      </c>
      <c r="I22" s="126" t="s">
        <v>38</v>
      </c>
      <c r="J22" s="126" t="s">
        <v>38</v>
      </c>
      <c r="K22" s="126" t="s">
        <v>38</v>
      </c>
      <c r="L22" s="126" t="s">
        <v>38</v>
      </c>
      <c r="M22" s="155" t="s">
        <v>256</v>
      </c>
      <c r="N22" s="142" t="s">
        <v>145</v>
      </c>
      <c r="O22" s="151">
        <v>300</v>
      </c>
      <c r="P22" s="151">
        <v>300</v>
      </c>
      <c r="Q22" s="151">
        <v>300</v>
      </c>
      <c r="R22" s="159">
        <v>3280</v>
      </c>
      <c r="S22" s="159">
        <v>560</v>
      </c>
      <c r="T22" s="140" t="s">
        <v>146</v>
      </c>
      <c r="U22" s="160"/>
    </row>
    <row r="23" spans="1:21" ht="42.95" customHeight="1">
      <c r="A23" s="121">
        <v>14</v>
      </c>
      <c r="B23" s="139" t="s">
        <v>147</v>
      </c>
      <c r="C23" s="140" t="s">
        <v>148</v>
      </c>
      <c r="D23" s="141" t="s">
        <v>149</v>
      </c>
      <c r="E23" s="142" t="s">
        <v>150</v>
      </c>
      <c r="F23" s="142" t="s">
        <v>142</v>
      </c>
      <c r="G23" s="142" t="s">
        <v>246</v>
      </c>
      <c r="H23" s="126" t="s">
        <v>38</v>
      </c>
      <c r="I23" s="126" t="s">
        <v>38</v>
      </c>
      <c r="J23" s="126" t="s">
        <v>38</v>
      </c>
      <c r="K23" s="126" t="s">
        <v>38</v>
      </c>
      <c r="L23" s="126" t="s">
        <v>38</v>
      </c>
      <c r="M23" s="142" t="s">
        <v>128</v>
      </c>
      <c r="N23" s="142" t="s">
        <v>145</v>
      </c>
      <c r="O23" s="151">
        <v>100</v>
      </c>
      <c r="P23" s="151">
        <v>100</v>
      </c>
      <c r="Q23" s="151">
        <v>100</v>
      </c>
      <c r="R23" s="159">
        <v>240</v>
      </c>
      <c r="S23" s="159">
        <v>150</v>
      </c>
      <c r="T23" s="140" t="s">
        <v>146</v>
      </c>
      <c r="U23" s="160"/>
    </row>
    <row r="24" spans="1:21" s="114" customFormat="1" ht="24.75" customHeight="1">
      <c r="A24" s="135" t="s">
        <v>151</v>
      </c>
      <c r="B24" s="178" t="s">
        <v>257</v>
      </c>
      <c r="C24" s="179"/>
      <c r="D24" s="119"/>
      <c r="E24" s="134"/>
      <c r="F24" s="134"/>
      <c r="G24" s="137"/>
      <c r="H24" s="137"/>
      <c r="I24" s="137"/>
      <c r="J24" s="137"/>
      <c r="K24" s="137"/>
      <c r="L24" s="137"/>
      <c r="M24" s="137"/>
      <c r="N24" s="137"/>
      <c r="O24" s="150">
        <f t="shared" ref="O24:S24" si="8">SUBTOTAL(9,O25:O29)</f>
        <v>530</v>
      </c>
      <c r="P24" s="150">
        <f t="shared" si="8"/>
        <v>530</v>
      </c>
      <c r="Q24" s="150">
        <f t="shared" si="8"/>
        <v>530</v>
      </c>
      <c r="R24" s="158">
        <f t="shared" si="8"/>
        <v>5821</v>
      </c>
      <c r="S24" s="158">
        <f t="shared" si="8"/>
        <v>2233</v>
      </c>
      <c r="T24" s="164"/>
      <c r="U24" s="165"/>
    </row>
    <row r="25" spans="1:21" s="112" customFormat="1" ht="45" customHeight="1">
      <c r="A25" s="142">
        <v>15</v>
      </c>
      <c r="B25" s="143" t="s">
        <v>153</v>
      </c>
      <c r="C25" s="128" t="s">
        <v>154</v>
      </c>
      <c r="D25" s="124" t="s">
        <v>155</v>
      </c>
      <c r="E25" s="126" t="s">
        <v>156</v>
      </c>
      <c r="F25" s="125" t="s">
        <v>85</v>
      </c>
      <c r="G25" s="126" t="s">
        <v>95</v>
      </c>
      <c r="H25" s="126" t="s">
        <v>38</v>
      </c>
      <c r="I25" s="126" t="s">
        <v>234</v>
      </c>
      <c r="J25" s="126" t="s">
        <v>248</v>
      </c>
      <c r="K25" s="126" t="s">
        <v>243</v>
      </c>
      <c r="L25" s="126" t="s">
        <v>258</v>
      </c>
      <c r="M25" s="126" t="s">
        <v>128</v>
      </c>
      <c r="N25" s="126" t="s">
        <v>251</v>
      </c>
      <c r="O25" s="156">
        <v>150</v>
      </c>
      <c r="P25" s="156">
        <v>150</v>
      </c>
      <c r="Q25" s="156">
        <v>150</v>
      </c>
      <c r="R25" s="159">
        <v>2719</v>
      </c>
      <c r="S25" s="159">
        <v>800</v>
      </c>
      <c r="T25" s="128" t="s">
        <v>157</v>
      </c>
      <c r="U25" s="162"/>
    </row>
    <row r="26" spans="1:21" ht="45" customHeight="1">
      <c r="A26" s="142">
        <v>16</v>
      </c>
      <c r="B26" s="144" t="s">
        <v>158</v>
      </c>
      <c r="C26" s="128" t="s">
        <v>154</v>
      </c>
      <c r="D26" s="124" t="s">
        <v>83</v>
      </c>
      <c r="E26" s="127" t="s">
        <v>84</v>
      </c>
      <c r="F26" s="125" t="s">
        <v>85</v>
      </c>
      <c r="G26" s="126" t="s">
        <v>95</v>
      </c>
      <c r="H26" s="126" t="s">
        <v>38</v>
      </c>
      <c r="I26" s="126" t="s">
        <v>234</v>
      </c>
      <c r="J26" s="126" t="s">
        <v>248</v>
      </c>
      <c r="K26" s="126" t="s">
        <v>243</v>
      </c>
      <c r="L26" s="126" t="s">
        <v>258</v>
      </c>
      <c r="M26" s="126" t="s">
        <v>128</v>
      </c>
      <c r="N26" s="126" t="s">
        <v>251</v>
      </c>
      <c r="O26" s="156">
        <v>150</v>
      </c>
      <c r="P26" s="156">
        <v>150</v>
      </c>
      <c r="Q26" s="156">
        <v>150</v>
      </c>
      <c r="R26" s="163">
        <v>2532</v>
      </c>
      <c r="S26" s="163">
        <v>1035</v>
      </c>
      <c r="T26" s="128" t="s">
        <v>157</v>
      </c>
      <c r="U26" s="162"/>
    </row>
    <row r="27" spans="1:21" ht="51">
      <c r="A27" s="142">
        <v>17</v>
      </c>
      <c r="B27" s="122" t="s">
        <v>159</v>
      </c>
      <c r="C27" s="123" t="s">
        <v>160</v>
      </c>
      <c r="D27" s="141" t="s">
        <v>161</v>
      </c>
      <c r="E27" s="127" t="s">
        <v>162</v>
      </c>
      <c r="F27" s="122" t="s">
        <v>163</v>
      </c>
      <c r="G27" s="126">
        <v>2021.12</v>
      </c>
      <c r="H27" s="126" t="s">
        <v>38</v>
      </c>
      <c r="I27" s="126" t="s">
        <v>38</v>
      </c>
      <c r="J27" s="126" t="s">
        <v>38</v>
      </c>
      <c r="K27" s="126" t="s">
        <v>38</v>
      </c>
      <c r="L27" s="126" t="s">
        <v>38</v>
      </c>
      <c r="M27" s="126" t="s">
        <v>164</v>
      </c>
      <c r="N27" s="126" t="s">
        <v>165</v>
      </c>
      <c r="O27" s="151">
        <v>20</v>
      </c>
      <c r="P27" s="151">
        <v>20</v>
      </c>
      <c r="Q27" s="151">
        <v>20</v>
      </c>
      <c r="R27" s="159">
        <v>30</v>
      </c>
      <c r="S27" s="159">
        <v>18</v>
      </c>
      <c r="T27" s="123" t="s">
        <v>166</v>
      </c>
      <c r="U27" s="166"/>
    </row>
    <row r="28" spans="1:21" ht="81.95" customHeight="1">
      <c r="A28" s="142">
        <v>18</v>
      </c>
      <c r="B28" s="122" t="s">
        <v>259</v>
      </c>
      <c r="C28" s="123" t="s">
        <v>260</v>
      </c>
      <c r="D28" s="141" t="s">
        <v>140</v>
      </c>
      <c r="E28" s="122" t="s">
        <v>169</v>
      </c>
      <c r="F28" s="145" t="s">
        <v>261</v>
      </c>
      <c r="G28" s="126" t="s">
        <v>171</v>
      </c>
      <c r="H28" s="126" t="s">
        <v>38</v>
      </c>
      <c r="I28" s="126" t="s">
        <v>38</v>
      </c>
      <c r="J28" s="126" t="s">
        <v>38</v>
      </c>
      <c r="K28" s="126" t="s">
        <v>38</v>
      </c>
      <c r="L28" s="126" t="s">
        <v>38</v>
      </c>
      <c r="M28" s="126" t="s">
        <v>171</v>
      </c>
      <c r="N28" s="126" t="s">
        <v>233</v>
      </c>
      <c r="O28" s="153">
        <v>111</v>
      </c>
      <c r="P28" s="153">
        <v>111</v>
      </c>
      <c r="Q28" s="153">
        <v>111</v>
      </c>
      <c r="R28" s="159">
        <v>360</v>
      </c>
      <c r="S28" s="159">
        <v>300</v>
      </c>
      <c r="T28" s="123" t="s">
        <v>262</v>
      </c>
      <c r="U28" s="166"/>
    </row>
    <row r="29" spans="1:21" ht="144.94999999999999" customHeight="1">
      <c r="A29" s="142">
        <v>19</v>
      </c>
      <c r="B29" s="122" t="s">
        <v>263</v>
      </c>
      <c r="C29" s="123" t="s">
        <v>264</v>
      </c>
      <c r="D29" s="141" t="s">
        <v>140</v>
      </c>
      <c r="E29" s="122" t="s">
        <v>169</v>
      </c>
      <c r="F29" s="125" t="s">
        <v>170</v>
      </c>
      <c r="G29" s="126" t="s">
        <v>171</v>
      </c>
      <c r="H29" s="126" t="s">
        <v>38</v>
      </c>
      <c r="I29" s="126" t="s">
        <v>38</v>
      </c>
      <c r="J29" s="126" t="s">
        <v>38</v>
      </c>
      <c r="K29" s="126" t="s">
        <v>38</v>
      </c>
      <c r="L29" s="126" t="s">
        <v>38</v>
      </c>
      <c r="M29" s="126" t="s">
        <v>171</v>
      </c>
      <c r="N29" s="126" t="s">
        <v>119</v>
      </c>
      <c r="O29" s="153">
        <v>99</v>
      </c>
      <c r="P29" s="153">
        <v>99</v>
      </c>
      <c r="Q29" s="153">
        <v>99</v>
      </c>
      <c r="R29" s="159">
        <v>180</v>
      </c>
      <c r="S29" s="159">
        <v>80</v>
      </c>
      <c r="T29" s="123" t="s">
        <v>265</v>
      </c>
      <c r="U29" s="166"/>
    </row>
    <row r="30" spans="1:21" s="114" customFormat="1" ht="24.75" customHeight="1">
      <c r="A30" s="135" t="s">
        <v>173</v>
      </c>
      <c r="B30" s="178" t="s">
        <v>174</v>
      </c>
      <c r="C30" s="179"/>
      <c r="D30" s="119"/>
      <c r="E30" s="134"/>
      <c r="F30" s="134"/>
      <c r="G30" s="137"/>
      <c r="H30" s="137"/>
      <c r="I30" s="137"/>
      <c r="J30" s="137"/>
      <c r="K30" s="137"/>
      <c r="L30" s="137"/>
      <c r="M30" s="137"/>
      <c r="N30" s="137"/>
      <c r="O30" s="150">
        <f t="shared" ref="O30:S30" si="9">SUBTOTAL(9,O31:O32)</f>
        <v>100</v>
      </c>
      <c r="P30" s="150">
        <f t="shared" si="9"/>
        <v>100</v>
      </c>
      <c r="Q30" s="150">
        <f t="shared" si="9"/>
        <v>100</v>
      </c>
      <c r="R30" s="158">
        <f t="shared" si="9"/>
        <v>1540</v>
      </c>
      <c r="S30" s="158">
        <f t="shared" si="9"/>
        <v>0</v>
      </c>
      <c r="T30" s="164"/>
      <c r="U30" s="165"/>
    </row>
    <row r="31" spans="1:21" ht="129" customHeight="1">
      <c r="A31" s="142">
        <v>20</v>
      </c>
      <c r="B31" s="146" t="s">
        <v>175</v>
      </c>
      <c r="C31" s="140" t="s">
        <v>266</v>
      </c>
      <c r="D31" s="141" t="s">
        <v>177</v>
      </c>
      <c r="E31" s="141" t="s">
        <v>178</v>
      </c>
      <c r="F31" s="142" t="s">
        <v>179</v>
      </c>
      <c r="G31" s="142" t="s">
        <v>78</v>
      </c>
      <c r="H31" s="126" t="s">
        <v>38</v>
      </c>
      <c r="I31" s="126" t="s">
        <v>38</v>
      </c>
      <c r="J31" s="126" t="s">
        <v>38</v>
      </c>
      <c r="K31" s="126" t="s">
        <v>38</v>
      </c>
      <c r="L31" s="126" t="s">
        <v>38</v>
      </c>
      <c r="M31" s="142" t="s">
        <v>180</v>
      </c>
      <c r="N31" s="142" t="s">
        <v>119</v>
      </c>
      <c r="O31" s="151">
        <v>70</v>
      </c>
      <c r="P31" s="151">
        <v>70</v>
      </c>
      <c r="Q31" s="151">
        <v>70</v>
      </c>
      <c r="R31" s="159">
        <v>1500</v>
      </c>
      <c r="S31" s="159"/>
      <c r="T31" s="123" t="s">
        <v>181</v>
      </c>
      <c r="U31" s="166"/>
    </row>
    <row r="32" spans="1:21" ht="45" customHeight="1">
      <c r="A32" s="142">
        <v>21</v>
      </c>
      <c r="B32" s="127" t="s">
        <v>182</v>
      </c>
      <c r="C32" s="140" t="s">
        <v>183</v>
      </c>
      <c r="D32" s="141" t="s">
        <v>184</v>
      </c>
      <c r="E32" s="122" t="s">
        <v>107</v>
      </c>
      <c r="F32" s="125" t="s">
        <v>185</v>
      </c>
      <c r="G32" s="126" t="s">
        <v>186</v>
      </c>
      <c r="H32" s="126" t="s">
        <v>38</v>
      </c>
      <c r="I32" s="126" t="s">
        <v>38</v>
      </c>
      <c r="J32" s="126" t="s">
        <v>38</v>
      </c>
      <c r="K32" s="126" t="s">
        <v>38</v>
      </c>
      <c r="L32" s="126" t="s">
        <v>38</v>
      </c>
      <c r="M32" s="126">
        <v>2022.3</v>
      </c>
      <c r="N32" s="126" t="s">
        <v>187</v>
      </c>
      <c r="O32" s="151">
        <v>30</v>
      </c>
      <c r="P32" s="151">
        <v>30</v>
      </c>
      <c r="Q32" s="151">
        <v>30</v>
      </c>
      <c r="R32" s="159">
        <v>40</v>
      </c>
      <c r="S32" s="159"/>
      <c r="T32" s="123" t="s">
        <v>188</v>
      </c>
      <c r="U32" s="166"/>
    </row>
    <row r="33" spans="1:23" s="114" customFormat="1" ht="24.75" customHeight="1">
      <c r="A33" s="134" t="s">
        <v>189</v>
      </c>
      <c r="B33" s="178" t="s">
        <v>190</v>
      </c>
      <c r="C33" s="179"/>
      <c r="D33" s="119"/>
      <c r="E33" s="134"/>
      <c r="F33" s="134"/>
      <c r="G33" s="137"/>
      <c r="H33" s="137"/>
      <c r="I33" s="137"/>
      <c r="J33" s="137"/>
      <c r="K33" s="137"/>
      <c r="L33" s="137"/>
      <c r="M33" s="137"/>
      <c r="N33" s="137"/>
      <c r="O33" s="150">
        <f t="shared" ref="O33:S33" si="10">SUBTOTAL(9,O34:O35)</f>
        <v>630</v>
      </c>
      <c r="P33" s="150">
        <f t="shared" si="10"/>
        <v>630</v>
      </c>
      <c r="Q33" s="150">
        <f t="shared" si="10"/>
        <v>630</v>
      </c>
      <c r="R33" s="158">
        <f t="shared" si="10"/>
        <v>441</v>
      </c>
      <c r="S33" s="158">
        <f t="shared" si="10"/>
        <v>152</v>
      </c>
      <c r="T33" s="164"/>
      <c r="U33" s="165"/>
    </row>
    <row r="34" spans="1:23" s="115" customFormat="1" ht="45" customHeight="1">
      <c r="A34" s="121">
        <v>22</v>
      </c>
      <c r="B34" s="141" t="s">
        <v>191</v>
      </c>
      <c r="C34" s="147" t="s">
        <v>192</v>
      </c>
      <c r="D34" s="141" t="s">
        <v>193</v>
      </c>
      <c r="E34" s="126" t="s">
        <v>194</v>
      </c>
      <c r="F34" s="125" t="s">
        <v>52</v>
      </c>
      <c r="G34" s="124" t="s">
        <v>53</v>
      </c>
      <c r="H34" s="126" t="s">
        <v>38</v>
      </c>
      <c r="I34" s="124" t="s">
        <v>53</v>
      </c>
      <c r="J34" s="152" t="s">
        <v>267</v>
      </c>
      <c r="K34" s="152" t="s">
        <v>200</v>
      </c>
      <c r="L34" s="152" t="s">
        <v>235</v>
      </c>
      <c r="M34" s="152" t="s">
        <v>236</v>
      </c>
      <c r="N34" s="152" t="s">
        <v>237</v>
      </c>
      <c r="O34" s="153">
        <v>240</v>
      </c>
      <c r="P34" s="153">
        <v>240</v>
      </c>
      <c r="Q34" s="153">
        <v>240</v>
      </c>
      <c r="R34" s="159">
        <v>200</v>
      </c>
      <c r="S34" s="159">
        <v>30</v>
      </c>
      <c r="T34" s="147" t="s">
        <v>195</v>
      </c>
      <c r="U34" s="160"/>
    </row>
    <row r="35" spans="1:23" s="115" customFormat="1" ht="84.95" customHeight="1">
      <c r="A35" s="121">
        <v>23</v>
      </c>
      <c r="B35" s="122" t="s">
        <v>196</v>
      </c>
      <c r="C35" s="123" t="s">
        <v>197</v>
      </c>
      <c r="D35" s="124" t="s">
        <v>31</v>
      </c>
      <c r="E35" s="127" t="s">
        <v>46</v>
      </c>
      <c r="F35" s="125" t="s">
        <v>33</v>
      </c>
      <c r="G35" s="126" t="s">
        <v>198</v>
      </c>
      <c r="H35" s="126" t="s">
        <v>89</v>
      </c>
      <c r="I35" s="126" t="s">
        <v>198</v>
      </c>
      <c r="J35" s="126" t="s">
        <v>231</v>
      </c>
      <c r="K35" s="126" t="s">
        <v>38</v>
      </c>
      <c r="L35" s="126" t="s">
        <v>232</v>
      </c>
      <c r="M35" s="126" t="s">
        <v>79</v>
      </c>
      <c r="N35" s="126" t="s">
        <v>268</v>
      </c>
      <c r="O35" s="151">
        <v>390</v>
      </c>
      <c r="P35" s="151">
        <v>390</v>
      </c>
      <c r="Q35" s="151">
        <v>390</v>
      </c>
      <c r="R35" s="159">
        <v>241</v>
      </c>
      <c r="S35" s="159">
        <v>122</v>
      </c>
      <c r="T35" s="123" t="s">
        <v>202</v>
      </c>
      <c r="U35" s="161"/>
    </row>
    <row r="36" spans="1:23" ht="35.25" customHeight="1">
      <c r="A36" s="135" t="s">
        <v>203</v>
      </c>
      <c r="B36" s="180" t="s">
        <v>204</v>
      </c>
      <c r="C36" s="179"/>
      <c r="D36" s="119"/>
      <c r="E36" s="136"/>
      <c r="F36" s="136"/>
      <c r="G36" s="148"/>
      <c r="H36" s="148"/>
      <c r="I36" s="148"/>
      <c r="J36" s="148"/>
      <c r="K36" s="148"/>
      <c r="L36" s="148"/>
      <c r="M36" s="148"/>
      <c r="N36" s="148"/>
      <c r="O36" s="150">
        <f t="shared" ref="O36:S36" si="11">SUBTOTAL(9,O37:O37)</f>
        <v>233</v>
      </c>
      <c r="P36" s="150">
        <f t="shared" si="11"/>
        <v>233</v>
      </c>
      <c r="Q36" s="150">
        <f t="shared" si="11"/>
        <v>233</v>
      </c>
      <c r="R36" s="158">
        <f t="shared" si="11"/>
        <v>1302</v>
      </c>
      <c r="S36" s="158">
        <f t="shared" si="11"/>
        <v>564</v>
      </c>
      <c r="T36" s="167"/>
      <c r="U36" s="120"/>
    </row>
    <row r="37" spans="1:23" s="114" customFormat="1" ht="45" customHeight="1">
      <c r="A37" s="121">
        <v>24</v>
      </c>
      <c r="B37" s="139" t="s">
        <v>205</v>
      </c>
      <c r="C37" s="140" t="s">
        <v>206</v>
      </c>
      <c r="D37" s="141" t="s">
        <v>207</v>
      </c>
      <c r="E37" s="121" t="s">
        <v>208</v>
      </c>
      <c r="F37" s="121" t="s">
        <v>209</v>
      </c>
      <c r="G37" s="141" t="s">
        <v>53</v>
      </c>
      <c r="H37" s="141" t="s">
        <v>210</v>
      </c>
      <c r="I37" s="141" t="s">
        <v>53</v>
      </c>
      <c r="J37" s="157" t="s">
        <v>37</v>
      </c>
      <c r="K37" s="157" t="s">
        <v>211</v>
      </c>
      <c r="L37" s="157" t="s">
        <v>211</v>
      </c>
      <c r="M37" s="157" t="s">
        <v>212</v>
      </c>
      <c r="N37" s="157" t="s">
        <v>201</v>
      </c>
      <c r="O37" s="151">
        <f>300-67</f>
        <v>233</v>
      </c>
      <c r="P37" s="151">
        <v>233</v>
      </c>
      <c r="Q37" s="151">
        <v>233</v>
      </c>
      <c r="R37" s="159">
        <v>1302</v>
      </c>
      <c r="S37" s="159">
        <v>564</v>
      </c>
      <c r="T37" s="140" t="s">
        <v>213</v>
      </c>
      <c r="U37" s="161"/>
    </row>
    <row r="38" spans="1:23" s="114" customFormat="1" ht="35.25" customHeight="1">
      <c r="A38" s="134" t="s">
        <v>214</v>
      </c>
      <c r="B38" s="180" t="s">
        <v>215</v>
      </c>
      <c r="C38" s="179"/>
      <c r="D38" s="119"/>
      <c r="E38" s="136"/>
      <c r="F38" s="136"/>
      <c r="G38" s="148"/>
      <c r="H38" s="148"/>
      <c r="I38" s="148"/>
      <c r="J38" s="148"/>
      <c r="K38" s="148"/>
      <c r="L38" s="148"/>
      <c r="M38" s="148"/>
      <c r="N38" s="148"/>
      <c r="O38" s="150">
        <f t="shared" ref="O38:S38" si="12">SUBTOTAL(9,O39:O40)</f>
        <v>12041</v>
      </c>
      <c r="P38" s="150">
        <f t="shared" si="12"/>
        <v>880</v>
      </c>
      <c r="Q38" s="150">
        <f t="shared" si="12"/>
        <v>880</v>
      </c>
      <c r="R38" s="158">
        <f t="shared" si="12"/>
        <v>150200</v>
      </c>
      <c r="S38" s="158">
        <f t="shared" si="12"/>
        <v>41350</v>
      </c>
      <c r="T38" s="167"/>
      <c r="U38" s="120"/>
      <c r="V38" s="117"/>
      <c r="W38" s="117"/>
    </row>
    <row r="39" spans="1:23" s="114" customFormat="1" ht="57" customHeight="1">
      <c r="A39" s="121">
        <v>25</v>
      </c>
      <c r="B39" s="139" t="s">
        <v>216</v>
      </c>
      <c r="C39" s="140" t="s">
        <v>217</v>
      </c>
      <c r="D39" s="141" t="s">
        <v>161</v>
      </c>
      <c r="E39" s="127" t="s">
        <v>162</v>
      </c>
      <c r="F39" s="127" t="s">
        <v>218</v>
      </c>
      <c r="G39" s="142" t="s">
        <v>117</v>
      </c>
      <c r="H39" s="126" t="s">
        <v>38</v>
      </c>
      <c r="I39" s="126" t="s">
        <v>38</v>
      </c>
      <c r="J39" s="126" t="s">
        <v>38</v>
      </c>
      <c r="K39" s="126" t="s">
        <v>38</v>
      </c>
      <c r="L39" s="142" t="s">
        <v>129</v>
      </c>
      <c r="M39" s="142" t="s">
        <v>219</v>
      </c>
      <c r="N39" s="142" t="s">
        <v>119</v>
      </c>
      <c r="O39" s="151">
        <f>113+67</f>
        <v>180</v>
      </c>
      <c r="P39" s="151">
        <v>180</v>
      </c>
      <c r="Q39" s="151">
        <v>180</v>
      </c>
      <c r="R39" s="159">
        <v>200</v>
      </c>
      <c r="S39" s="159">
        <v>120</v>
      </c>
      <c r="T39" s="140" t="s">
        <v>220</v>
      </c>
      <c r="U39" s="161"/>
    </row>
    <row r="40" spans="1:23" s="112" customFormat="1" ht="59.1" customHeight="1">
      <c r="A40" s="142">
        <v>26</v>
      </c>
      <c r="B40" s="124" t="s">
        <v>221</v>
      </c>
      <c r="C40" s="128" t="s">
        <v>222</v>
      </c>
      <c r="D40" s="124" t="s">
        <v>32</v>
      </c>
      <c r="E40" s="124" t="s">
        <v>223</v>
      </c>
      <c r="F40" s="145" t="s">
        <v>224</v>
      </c>
      <c r="G40" s="149" t="s">
        <v>97</v>
      </c>
      <c r="H40" s="149" t="s">
        <v>97</v>
      </c>
      <c r="I40" s="149" t="s">
        <v>128</v>
      </c>
      <c r="J40" s="149" t="s">
        <v>225</v>
      </c>
      <c r="K40" s="149" t="s">
        <v>226</v>
      </c>
      <c r="L40" s="149" t="s">
        <v>226</v>
      </c>
      <c r="M40" s="149" t="s">
        <v>227</v>
      </c>
      <c r="N40" s="126" t="s">
        <v>145</v>
      </c>
      <c r="O40" s="153">
        <v>11861</v>
      </c>
      <c r="P40" s="153">
        <v>700</v>
      </c>
      <c r="Q40" s="153">
        <v>700</v>
      </c>
      <c r="R40" s="159">
        <v>150000</v>
      </c>
      <c r="S40" s="159">
        <v>41230</v>
      </c>
      <c r="T40" s="128" t="s">
        <v>228</v>
      </c>
      <c r="U40" s="168" t="s">
        <v>229</v>
      </c>
    </row>
  </sheetData>
  <autoFilter ref="A3:U40">
    <extLst/>
  </autoFilter>
  <mergeCells count="25">
    <mergeCell ref="A1:U1"/>
    <mergeCell ref="G2:N2"/>
    <mergeCell ref="R2:S2"/>
    <mergeCell ref="B4:C4"/>
    <mergeCell ref="B5:C5"/>
    <mergeCell ref="D2:D3"/>
    <mergeCell ref="E2:E3"/>
    <mergeCell ref="F2:F3"/>
    <mergeCell ref="O2:O3"/>
    <mergeCell ref="P2:P3"/>
    <mergeCell ref="Q2:Q3"/>
    <mergeCell ref="T2:T3"/>
    <mergeCell ref="U2:U3"/>
    <mergeCell ref="B30:C30"/>
    <mergeCell ref="B33:C33"/>
    <mergeCell ref="B36:C36"/>
    <mergeCell ref="B38:C38"/>
    <mergeCell ref="A2:A3"/>
    <mergeCell ref="B2:B3"/>
    <mergeCell ref="C2:C3"/>
    <mergeCell ref="B6:C6"/>
    <mergeCell ref="B17:C17"/>
    <mergeCell ref="B19:C19"/>
    <mergeCell ref="B21:C21"/>
    <mergeCell ref="B24:C24"/>
  </mergeCells>
  <phoneticPr fontId="56" type="noConversion"/>
  <printOptions horizontalCentered="1"/>
  <pageMargins left="0.51180555555555596" right="0.51180555555555596" top="0.78680555555555598" bottom="0.78680555555555598" header="0.31458333333333299" footer="0.31458333333333299"/>
  <pageSetup paperSize="8" scale="76" fitToHeight="0" orientation="landscape" blackAndWhite="1"/>
  <headerFooter>
    <oddFooter>&amp;C&amp;10第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40"/>
  <sheetViews>
    <sheetView zoomScale="80" zoomScaleNormal="80" workbookViewId="0">
      <pane ySplit="4" topLeftCell="A13" activePane="bottomLeft" state="frozen"/>
      <selection pane="bottomLeft" activeCell="C12" sqref="C12"/>
    </sheetView>
  </sheetViews>
  <sheetFormatPr defaultColWidth="9" defaultRowHeight="15.75"/>
  <cols>
    <col min="1" max="1" width="8.625" style="57" customWidth="1"/>
    <col min="2" max="2" width="15.5" style="62" customWidth="1"/>
    <col min="3" max="3" width="45.625" style="62" customWidth="1"/>
    <col min="4" max="4" width="9.875" style="56" customWidth="1"/>
    <col min="5" max="5" width="12.625" style="62" customWidth="1"/>
    <col min="6" max="6" width="12.375" style="62" customWidth="1"/>
    <col min="7" max="8" width="11.375" style="62" customWidth="1"/>
    <col min="9" max="14" width="10.625" style="62" customWidth="1"/>
    <col min="15" max="15" width="8.25" style="62" customWidth="1"/>
    <col min="16" max="16" width="8.125" style="62" customWidth="1"/>
    <col min="17" max="17" width="8" style="62" customWidth="1"/>
    <col min="18" max="18" width="8.25" style="56" customWidth="1"/>
    <col min="19" max="19" width="7.875" style="56" customWidth="1"/>
    <col min="20" max="20" width="30.5" style="62" customWidth="1"/>
    <col min="21" max="21" width="13.875" style="62" customWidth="1"/>
    <col min="22" max="22" width="9" style="62"/>
    <col min="23" max="23" width="18.5" style="62" customWidth="1"/>
    <col min="24" max="16384" width="9" style="62"/>
  </cols>
  <sheetData>
    <row r="1" spans="1:21" ht="51" customHeight="1">
      <c r="A1" s="201" t="s">
        <v>269</v>
      </c>
      <c r="B1" s="201"/>
      <c r="C1" s="201"/>
      <c r="D1" s="201"/>
      <c r="E1" s="201"/>
      <c r="F1" s="201"/>
      <c r="G1" s="201"/>
      <c r="H1" s="201"/>
      <c r="I1" s="201"/>
      <c r="J1" s="201"/>
      <c r="K1" s="201"/>
      <c r="L1" s="201"/>
      <c r="M1" s="201"/>
      <c r="N1" s="201"/>
      <c r="O1" s="201"/>
      <c r="P1" s="201"/>
      <c r="Q1" s="201"/>
      <c r="R1" s="201"/>
      <c r="S1" s="201"/>
      <c r="T1" s="201"/>
      <c r="U1" s="201"/>
    </row>
    <row r="2" spans="1:21" ht="27" customHeight="1">
      <c r="A2" s="205" t="s">
        <v>270</v>
      </c>
      <c r="B2" s="205" t="s">
        <v>271</v>
      </c>
      <c r="C2" s="205" t="s">
        <v>272</v>
      </c>
      <c r="D2" s="205" t="s">
        <v>273</v>
      </c>
      <c r="E2" s="205" t="s">
        <v>274</v>
      </c>
      <c r="F2" s="205" t="s">
        <v>275</v>
      </c>
      <c r="G2" s="202" t="s">
        <v>276</v>
      </c>
      <c r="H2" s="203"/>
      <c r="I2" s="203"/>
      <c r="J2" s="203"/>
      <c r="K2" s="203"/>
      <c r="L2" s="203"/>
      <c r="M2" s="203"/>
      <c r="N2" s="204"/>
      <c r="O2" s="205" t="s">
        <v>277</v>
      </c>
      <c r="P2" s="205" t="s">
        <v>278</v>
      </c>
      <c r="Q2" s="209" t="s">
        <v>279</v>
      </c>
      <c r="R2" s="205" t="s">
        <v>280</v>
      </c>
      <c r="S2" s="205"/>
      <c r="T2" s="205" t="s">
        <v>281</v>
      </c>
      <c r="U2" s="205" t="s">
        <v>282</v>
      </c>
    </row>
    <row r="3" spans="1:21" ht="54" customHeight="1">
      <c r="A3" s="205"/>
      <c r="B3" s="205"/>
      <c r="C3" s="205"/>
      <c r="D3" s="205"/>
      <c r="E3" s="205"/>
      <c r="F3" s="205"/>
      <c r="G3" s="65" t="s">
        <v>283</v>
      </c>
      <c r="H3" s="65" t="s">
        <v>284</v>
      </c>
      <c r="I3" s="65" t="s">
        <v>285</v>
      </c>
      <c r="J3" s="65" t="s">
        <v>286</v>
      </c>
      <c r="K3" s="65" t="s">
        <v>287</v>
      </c>
      <c r="L3" s="65" t="s">
        <v>288</v>
      </c>
      <c r="M3" s="65" t="s">
        <v>289</v>
      </c>
      <c r="N3" s="65" t="s">
        <v>290</v>
      </c>
      <c r="O3" s="205"/>
      <c r="P3" s="205"/>
      <c r="Q3" s="210"/>
      <c r="R3" s="65" t="s">
        <v>291</v>
      </c>
      <c r="S3" s="65" t="s">
        <v>292</v>
      </c>
      <c r="T3" s="205"/>
      <c r="U3" s="205"/>
    </row>
    <row r="4" spans="1:21" ht="35.1" customHeight="1">
      <c r="A4" s="66"/>
      <c r="B4" s="206" t="s">
        <v>293</v>
      </c>
      <c r="C4" s="207"/>
      <c r="D4" s="66"/>
      <c r="E4" s="66"/>
      <c r="F4" s="66"/>
      <c r="G4" s="66"/>
      <c r="H4" s="66"/>
      <c r="I4" s="66"/>
      <c r="J4" s="66"/>
      <c r="K4" s="66"/>
      <c r="L4" s="66"/>
      <c r="M4" s="66"/>
      <c r="N4" s="66"/>
      <c r="O4" s="67">
        <f>SUBTOTAL(9,O5:O40)</f>
        <v>30861</v>
      </c>
      <c r="P4" s="67">
        <f>SUBTOTAL(9,P5:P40)</f>
        <v>7700</v>
      </c>
      <c r="Q4" s="67">
        <f>SUBTOTAL(9,Q5:Q40)</f>
        <v>7700</v>
      </c>
      <c r="R4" s="90">
        <f>SUBTOTAL(9,R5:R40)</f>
        <v>93379</v>
      </c>
      <c r="S4" s="90">
        <f>SUBTOTAL(9,S5:S40)</f>
        <v>30690</v>
      </c>
      <c r="T4" s="66"/>
      <c r="U4" s="68"/>
    </row>
    <row r="5" spans="1:21" ht="35.1" customHeight="1">
      <c r="A5" s="66" t="s">
        <v>294</v>
      </c>
      <c r="B5" s="208" t="s">
        <v>295</v>
      </c>
      <c r="C5" s="207"/>
      <c r="D5" s="66"/>
      <c r="E5" s="66"/>
      <c r="F5" s="66"/>
      <c r="G5" s="66"/>
      <c r="H5" s="66"/>
      <c r="I5" s="66"/>
      <c r="J5" s="66"/>
      <c r="K5" s="66"/>
      <c r="L5" s="66"/>
      <c r="M5" s="66"/>
      <c r="N5" s="66"/>
      <c r="O5" s="67">
        <f>SUBTOTAL(9,O6:O21)</f>
        <v>17240</v>
      </c>
      <c r="P5" s="67">
        <f>SUBTOTAL(9,P6:P21)</f>
        <v>5240</v>
      </c>
      <c r="Q5" s="67">
        <f>SUBTOTAL(9,Q6:Q21)</f>
        <v>5240</v>
      </c>
      <c r="R5" s="90">
        <f>SUBTOTAL(9,R6:R21)</f>
        <v>13284</v>
      </c>
      <c r="S5" s="90">
        <f>SUBTOTAL(9,S6:S21)</f>
        <v>4420</v>
      </c>
      <c r="T5" s="66"/>
      <c r="U5" s="68"/>
    </row>
    <row r="6" spans="1:21" ht="35.1" customHeight="1">
      <c r="A6" s="66" t="s">
        <v>296</v>
      </c>
      <c r="B6" s="199" t="s">
        <v>297</v>
      </c>
      <c r="C6" s="200"/>
      <c r="D6" s="66"/>
      <c r="E6" s="68"/>
      <c r="F6" s="68"/>
      <c r="G6" s="68"/>
      <c r="H6" s="68"/>
      <c r="I6" s="68"/>
      <c r="J6" s="68"/>
      <c r="K6" s="68"/>
      <c r="L6" s="68"/>
      <c r="M6" s="68"/>
      <c r="N6" s="68"/>
      <c r="O6" s="67">
        <f>SUBTOTAL(9,O7:O14)</f>
        <v>1520</v>
      </c>
      <c r="P6" s="67">
        <f>SUBTOTAL(9,P7:P14)</f>
        <v>1520</v>
      </c>
      <c r="Q6" s="67">
        <f>SUBTOTAL(9,Q7:Q14)</f>
        <v>1520</v>
      </c>
      <c r="R6" s="90">
        <f>SUBTOTAL(9,R7:R14)</f>
        <v>9154</v>
      </c>
      <c r="S6" s="90">
        <f>SUBTOTAL(9,S7:S14)</f>
        <v>3680</v>
      </c>
      <c r="T6" s="68"/>
      <c r="U6" s="68"/>
    </row>
    <row r="7" spans="1:21" ht="80.099999999999994" customHeight="1">
      <c r="A7" s="69">
        <v>1</v>
      </c>
      <c r="B7" s="69" t="s">
        <v>298</v>
      </c>
      <c r="C7" s="75" t="s">
        <v>299</v>
      </c>
      <c r="D7" s="71" t="s">
        <v>300</v>
      </c>
      <c r="E7" s="69" t="s">
        <v>301</v>
      </c>
      <c r="F7" s="72" t="s">
        <v>302</v>
      </c>
      <c r="G7" s="71" t="s">
        <v>34</v>
      </c>
      <c r="H7" s="71" t="s">
        <v>35</v>
      </c>
      <c r="I7" s="71" t="s">
        <v>36</v>
      </c>
      <c r="J7" s="71" t="s">
        <v>231</v>
      </c>
      <c r="K7" s="71" t="s">
        <v>38</v>
      </c>
      <c r="L7" s="71" t="s">
        <v>232</v>
      </c>
      <c r="M7" s="71" t="s">
        <v>79</v>
      </c>
      <c r="N7" s="71" t="s">
        <v>233</v>
      </c>
      <c r="O7" s="73">
        <f t="shared" ref="O7:Q7" si="0">100+20</f>
        <v>120</v>
      </c>
      <c r="P7" s="73">
        <f t="shared" si="0"/>
        <v>120</v>
      </c>
      <c r="Q7" s="73">
        <f t="shared" si="0"/>
        <v>120</v>
      </c>
      <c r="R7" s="92">
        <v>142</v>
      </c>
      <c r="S7" s="92">
        <v>87</v>
      </c>
      <c r="T7" s="75" t="s">
        <v>303</v>
      </c>
      <c r="U7" s="93"/>
    </row>
    <row r="8" spans="1:21" ht="80.099999999999994" customHeight="1">
      <c r="A8" s="69">
        <v>2</v>
      </c>
      <c r="B8" s="69" t="s">
        <v>304</v>
      </c>
      <c r="C8" s="75" t="s">
        <v>305</v>
      </c>
      <c r="D8" s="71" t="s">
        <v>306</v>
      </c>
      <c r="E8" s="69" t="s">
        <v>301</v>
      </c>
      <c r="F8" s="72" t="s">
        <v>302</v>
      </c>
      <c r="G8" s="71" t="s">
        <v>34</v>
      </c>
      <c r="H8" s="71" t="s">
        <v>35</v>
      </c>
      <c r="I8" s="71" t="s">
        <v>37</v>
      </c>
      <c r="J8" s="71" t="s">
        <v>231</v>
      </c>
      <c r="K8" s="71" t="s">
        <v>38</v>
      </c>
      <c r="L8" s="71" t="s">
        <v>232</v>
      </c>
      <c r="M8" s="71" t="s">
        <v>79</v>
      </c>
      <c r="N8" s="71" t="s">
        <v>47</v>
      </c>
      <c r="O8" s="73">
        <v>200</v>
      </c>
      <c r="P8" s="73">
        <v>200</v>
      </c>
      <c r="Q8" s="73">
        <f>P8</f>
        <v>200</v>
      </c>
      <c r="R8" s="92">
        <v>322</v>
      </c>
      <c r="S8" s="92">
        <v>161</v>
      </c>
      <c r="T8" s="75" t="s">
        <v>307</v>
      </c>
      <c r="U8" s="93"/>
    </row>
    <row r="9" spans="1:21" ht="80.099999999999994" customHeight="1">
      <c r="A9" s="69">
        <v>3</v>
      </c>
      <c r="B9" s="69" t="s">
        <v>308</v>
      </c>
      <c r="C9" s="75" t="s">
        <v>305</v>
      </c>
      <c r="D9" s="71" t="s">
        <v>309</v>
      </c>
      <c r="E9" s="69" t="s">
        <v>310</v>
      </c>
      <c r="F9" s="72" t="s">
        <v>311</v>
      </c>
      <c r="G9" s="71" t="s">
        <v>312</v>
      </c>
      <c r="H9" s="71" t="s">
        <v>38</v>
      </c>
      <c r="I9" s="71" t="s">
        <v>312</v>
      </c>
      <c r="J9" s="105" t="s">
        <v>234</v>
      </c>
      <c r="K9" s="105" t="s">
        <v>200</v>
      </c>
      <c r="L9" s="105" t="s">
        <v>235</v>
      </c>
      <c r="M9" s="105" t="s">
        <v>236</v>
      </c>
      <c r="N9" s="105" t="s">
        <v>237</v>
      </c>
      <c r="O9" s="73">
        <v>200</v>
      </c>
      <c r="P9" s="73">
        <v>200</v>
      </c>
      <c r="Q9" s="73">
        <f>P9</f>
        <v>200</v>
      </c>
      <c r="R9" s="92">
        <v>120</v>
      </c>
      <c r="S9" s="92">
        <v>25</v>
      </c>
      <c r="T9" s="75" t="s">
        <v>307</v>
      </c>
      <c r="U9" s="93"/>
    </row>
    <row r="10" spans="1:21" ht="80.099999999999994" customHeight="1">
      <c r="A10" s="69">
        <v>4</v>
      </c>
      <c r="B10" s="71" t="s">
        <v>313</v>
      </c>
      <c r="C10" s="75" t="s">
        <v>314</v>
      </c>
      <c r="D10" s="71" t="s">
        <v>309</v>
      </c>
      <c r="E10" s="69" t="s">
        <v>310</v>
      </c>
      <c r="F10" s="72" t="s">
        <v>311</v>
      </c>
      <c r="G10" s="71" t="s">
        <v>312</v>
      </c>
      <c r="H10" s="71" t="s">
        <v>38</v>
      </c>
      <c r="I10" s="71" t="s">
        <v>312</v>
      </c>
      <c r="J10" s="105" t="s">
        <v>238</v>
      </c>
      <c r="K10" s="105" t="s">
        <v>239</v>
      </c>
      <c r="L10" s="105" t="s">
        <v>240</v>
      </c>
      <c r="M10" s="105" t="s">
        <v>241</v>
      </c>
      <c r="N10" s="105" t="s">
        <v>242</v>
      </c>
      <c r="O10" s="73">
        <v>200</v>
      </c>
      <c r="P10" s="73">
        <f>O10</f>
        <v>200</v>
      </c>
      <c r="Q10" s="73">
        <f>P10</f>
        <v>200</v>
      </c>
      <c r="R10" s="92">
        <v>70</v>
      </c>
      <c r="S10" s="92">
        <v>20</v>
      </c>
      <c r="T10" s="75" t="s">
        <v>315</v>
      </c>
      <c r="U10" s="93"/>
    </row>
    <row r="11" spans="1:21" ht="80.099999999999994" customHeight="1">
      <c r="A11" s="69">
        <v>5</v>
      </c>
      <c r="B11" s="71" t="s">
        <v>316</v>
      </c>
      <c r="C11" s="74" t="s">
        <v>317</v>
      </c>
      <c r="D11" s="71" t="s">
        <v>318</v>
      </c>
      <c r="E11" s="69" t="s">
        <v>319</v>
      </c>
      <c r="F11" s="72" t="s">
        <v>320</v>
      </c>
      <c r="G11" s="71" t="s">
        <v>86</v>
      </c>
      <c r="H11" s="71" t="s">
        <v>38</v>
      </c>
      <c r="I11" s="71" t="s">
        <v>238</v>
      </c>
      <c r="J11" s="71" t="s">
        <v>248</v>
      </c>
      <c r="K11" s="71" t="s">
        <v>249</v>
      </c>
      <c r="L11" s="71" t="s">
        <v>250</v>
      </c>
      <c r="M11" s="71" t="s">
        <v>128</v>
      </c>
      <c r="N11" s="71" t="s">
        <v>251</v>
      </c>
      <c r="O11" s="73">
        <v>390</v>
      </c>
      <c r="P11" s="73">
        <f>O11</f>
        <v>390</v>
      </c>
      <c r="Q11" s="73">
        <v>390</v>
      </c>
      <c r="R11" s="92">
        <v>4142</v>
      </c>
      <c r="S11" s="92">
        <v>1372</v>
      </c>
      <c r="T11" s="75" t="s">
        <v>321</v>
      </c>
      <c r="U11" s="107"/>
    </row>
    <row r="12" spans="1:21" s="60" customFormat="1" ht="95.1" customHeight="1">
      <c r="A12" s="69">
        <v>6</v>
      </c>
      <c r="B12" s="69" t="s">
        <v>322</v>
      </c>
      <c r="C12" s="75" t="s">
        <v>323</v>
      </c>
      <c r="D12" s="71" t="s">
        <v>318</v>
      </c>
      <c r="E12" s="69" t="s">
        <v>319</v>
      </c>
      <c r="F12" s="72" t="s">
        <v>320</v>
      </c>
      <c r="G12" s="71" t="s">
        <v>98</v>
      </c>
      <c r="H12" s="71" t="s">
        <v>38</v>
      </c>
      <c r="I12" s="71" t="s">
        <v>38</v>
      </c>
      <c r="J12" s="71" t="s">
        <v>38</v>
      </c>
      <c r="K12" s="71" t="s">
        <v>252</v>
      </c>
      <c r="L12" s="71" t="s">
        <v>240</v>
      </c>
      <c r="M12" s="71" t="s">
        <v>253</v>
      </c>
      <c r="N12" s="71" t="s">
        <v>91</v>
      </c>
      <c r="O12" s="73">
        <v>30</v>
      </c>
      <c r="P12" s="73">
        <v>30</v>
      </c>
      <c r="Q12" s="73">
        <v>30</v>
      </c>
      <c r="R12" s="94">
        <v>2532</v>
      </c>
      <c r="S12" s="94">
        <v>1035</v>
      </c>
      <c r="T12" s="75" t="s">
        <v>324</v>
      </c>
      <c r="U12" s="96"/>
    </row>
    <row r="13" spans="1:21" ht="86.1" customHeight="1">
      <c r="A13" s="69">
        <v>7</v>
      </c>
      <c r="B13" s="79" t="s">
        <v>325</v>
      </c>
      <c r="C13" s="74" t="s">
        <v>326</v>
      </c>
      <c r="D13" s="71" t="s">
        <v>327</v>
      </c>
      <c r="E13" s="69" t="s">
        <v>319</v>
      </c>
      <c r="F13" s="72" t="s">
        <v>320</v>
      </c>
      <c r="G13" s="71" t="s">
        <v>86</v>
      </c>
      <c r="H13" s="71" t="s">
        <v>38</v>
      </c>
      <c r="I13" s="71" t="s">
        <v>38</v>
      </c>
      <c r="J13" s="71" t="s">
        <v>38</v>
      </c>
      <c r="K13" s="71" t="s">
        <v>200</v>
      </c>
      <c r="L13" s="71" t="s">
        <v>254</v>
      </c>
      <c r="M13" s="71" t="s">
        <v>128</v>
      </c>
      <c r="N13" s="71" t="s">
        <v>251</v>
      </c>
      <c r="O13" s="73">
        <v>200</v>
      </c>
      <c r="P13" s="73">
        <f>O13</f>
        <v>200</v>
      </c>
      <c r="Q13" s="73">
        <v>200</v>
      </c>
      <c r="R13" s="92">
        <v>1766</v>
      </c>
      <c r="S13" s="92">
        <v>960</v>
      </c>
      <c r="T13" s="75" t="s">
        <v>328</v>
      </c>
      <c r="U13" s="93"/>
    </row>
    <row r="14" spans="1:21" s="56" customFormat="1" ht="80.099999999999994" customHeight="1">
      <c r="A14" s="69">
        <v>8</v>
      </c>
      <c r="B14" s="71" t="s">
        <v>329</v>
      </c>
      <c r="C14" s="84" t="s">
        <v>330</v>
      </c>
      <c r="D14" s="71" t="s">
        <v>331</v>
      </c>
      <c r="E14" s="71" t="s">
        <v>332</v>
      </c>
      <c r="F14" s="72" t="s">
        <v>333</v>
      </c>
      <c r="G14" s="71" t="s">
        <v>98</v>
      </c>
      <c r="H14" s="71" t="s">
        <v>38</v>
      </c>
      <c r="I14" s="71" t="s">
        <v>38</v>
      </c>
      <c r="J14" s="71" t="s">
        <v>38</v>
      </c>
      <c r="K14" s="71" t="s">
        <v>38</v>
      </c>
      <c r="L14" s="71" t="s">
        <v>38</v>
      </c>
      <c r="M14" s="71" t="s">
        <v>334</v>
      </c>
      <c r="N14" s="71" t="s">
        <v>91</v>
      </c>
      <c r="O14" s="78">
        <v>180</v>
      </c>
      <c r="P14" s="78">
        <v>180</v>
      </c>
      <c r="Q14" s="78">
        <v>180</v>
      </c>
      <c r="R14" s="94">
        <v>60</v>
      </c>
      <c r="S14" s="94">
        <v>20</v>
      </c>
      <c r="T14" s="84" t="s">
        <v>335</v>
      </c>
      <c r="U14" s="93"/>
    </row>
    <row r="15" spans="1:21" s="57" customFormat="1" ht="35.1" customHeight="1">
      <c r="A15" s="80" t="s">
        <v>336</v>
      </c>
      <c r="B15" s="196" t="s">
        <v>337</v>
      </c>
      <c r="C15" s="197"/>
      <c r="D15" s="66"/>
      <c r="E15" s="80"/>
      <c r="F15" s="80"/>
      <c r="G15" s="100"/>
      <c r="H15" s="100"/>
      <c r="I15" s="100"/>
      <c r="J15" s="100"/>
      <c r="K15" s="100"/>
      <c r="L15" s="100"/>
      <c r="M15" s="100"/>
      <c r="N15" s="100"/>
      <c r="O15" s="67">
        <f t="shared" ref="O15:S15" si="1">SUBTOTAL(9,O16:O16)</f>
        <v>320</v>
      </c>
      <c r="P15" s="67">
        <f t="shared" si="1"/>
        <v>320</v>
      </c>
      <c r="Q15" s="67">
        <f t="shared" si="1"/>
        <v>320</v>
      </c>
      <c r="R15" s="90">
        <f t="shared" si="1"/>
        <v>10</v>
      </c>
      <c r="S15" s="90">
        <f t="shared" si="1"/>
        <v>0</v>
      </c>
      <c r="T15" s="95"/>
      <c r="U15" s="108"/>
    </row>
    <row r="16" spans="1:21" s="58" customFormat="1" ht="80.099999999999994" customHeight="1">
      <c r="A16" s="69">
        <v>9</v>
      </c>
      <c r="B16" s="69" t="s">
        <v>338</v>
      </c>
      <c r="C16" s="75" t="s">
        <v>339</v>
      </c>
      <c r="D16" s="71" t="s">
        <v>340</v>
      </c>
      <c r="E16" s="69" t="s">
        <v>341</v>
      </c>
      <c r="F16" s="72" t="s">
        <v>342</v>
      </c>
      <c r="G16" s="71" t="s">
        <v>117</v>
      </c>
      <c r="H16" s="71" t="s">
        <v>38</v>
      </c>
      <c r="I16" s="71" t="s">
        <v>38</v>
      </c>
      <c r="J16" s="71" t="s">
        <v>38</v>
      </c>
      <c r="K16" s="71" t="s">
        <v>38</v>
      </c>
      <c r="L16" s="71" t="s">
        <v>38</v>
      </c>
      <c r="M16" s="71" t="s">
        <v>118</v>
      </c>
      <c r="N16" s="71" t="s">
        <v>119</v>
      </c>
      <c r="O16" s="78">
        <v>320</v>
      </c>
      <c r="P16" s="78">
        <v>320</v>
      </c>
      <c r="Q16" s="78">
        <v>320</v>
      </c>
      <c r="R16" s="92">
        <v>10</v>
      </c>
      <c r="S16" s="92"/>
      <c r="T16" s="75" t="s">
        <v>343</v>
      </c>
      <c r="U16" s="69"/>
    </row>
    <row r="17" spans="1:21" s="57" customFormat="1" ht="35.1" customHeight="1">
      <c r="A17" s="80" t="s">
        <v>344</v>
      </c>
      <c r="B17" s="196" t="s">
        <v>345</v>
      </c>
      <c r="C17" s="197"/>
      <c r="D17" s="66"/>
      <c r="E17" s="80"/>
      <c r="F17" s="80"/>
      <c r="G17" s="100"/>
      <c r="H17" s="100"/>
      <c r="I17" s="100"/>
      <c r="J17" s="100"/>
      <c r="K17" s="100"/>
      <c r="L17" s="100"/>
      <c r="M17" s="100"/>
      <c r="N17" s="100"/>
      <c r="O17" s="67">
        <f t="shared" ref="O17:S17" si="2">SUBTOTAL(9,O18:O18)</f>
        <v>15000</v>
      </c>
      <c r="P17" s="67">
        <f t="shared" si="2"/>
        <v>3000</v>
      </c>
      <c r="Q17" s="67">
        <f t="shared" si="2"/>
        <v>3000</v>
      </c>
      <c r="R17" s="90">
        <f t="shared" si="2"/>
        <v>600</v>
      </c>
      <c r="S17" s="90">
        <f t="shared" si="2"/>
        <v>30</v>
      </c>
      <c r="T17" s="95"/>
      <c r="U17" s="108"/>
    </row>
    <row r="18" spans="1:21" s="59" customFormat="1" ht="80.099999999999994" customHeight="1">
      <c r="A18" s="69">
        <v>10</v>
      </c>
      <c r="B18" s="71" t="s">
        <v>346</v>
      </c>
      <c r="C18" s="84" t="s">
        <v>347</v>
      </c>
      <c r="D18" s="71" t="s">
        <v>348</v>
      </c>
      <c r="E18" s="69" t="s">
        <v>341</v>
      </c>
      <c r="F18" s="72" t="s">
        <v>349</v>
      </c>
      <c r="G18" s="71" t="s">
        <v>38</v>
      </c>
      <c r="H18" s="71" t="s">
        <v>38</v>
      </c>
      <c r="I18" s="71" t="s">
        <v>128</v>
      </c>
      <c r="J18" s="71" t="s">
        <v>129</v>
      </c>
      <c r="K18" s="71" t="s">
        <v>130</v>
      </c>
      <c r="L18" s="71" t="s">
        <v>131</v>
      </c>
      <c r="M18" s="71" t="s">
        <v>132</v>
      </c>
      <c r="N18" s="71" t="s">
        <v>133</v>
      </c>
      <c r="O18" s="78">
        <v>15000</v>
      </c>
      <c r="P18" s="78">
        <v>3000</v>
      </c>
      <c r="Q18" s="78">
        <v>3000</v>
      </c>
      <c r="R18" s="92">
        <v>600</v>
      </c>
      <c r="S18" s="92">
        <v>30</v>
      </c>
      <c r="T18" s="75" t="s">
        <v>350</v>
      </c>
      <c r="U18" s="71" t="s">
        <v>351</v>
      </c>
    </row>
    <row r="19" spans="1:21" s="57" customFormat="1" ht="35.1" customHeight="1">
      <c r="A19" s="80" t="s">
        <v>352</v>
      </c>
      <c r="B19" s="196" t="s">
        <v>353</v>
      </c>
      <c r="C19" s="197"/>
      <c r="D19" s="66"/>
      <c r="E19" s="80"/>
      <c r="F19" s="80"/>
      <c r="G19" s="100"/>
      <c r="H19" s="100"/>
      <c r="I19" s="100"/>
      <c r="J19" s="100"/>
      <c r="K19" s="100"/>
      <c r="L19" s="100"/>
      <c r="M19" s="100"/>
      <c r="N19" s="100"/>
      <c r="O19" s="67">
        <f t="shared" ref="O19:S19" si="3">SUBTOTAL(9,O20:O21)</f>
        <v>400</v>
      </c>
      <c r="P19" s="67">
        <f t="shared" si="3"/>
        <v>400</v>
      </c>
      <c r="Q19" s="67">
        <f t="shared" si="3"/>
        <v>400</v>
      </c>
      <c r="R19" s="90">
        <f t="shared" si="3"/>
        <v>3520</v>
      </c>
      <c r="S19" s="90">
        <f t="shared" si="3"/>
        <v>710</v>
      </c>
      <c r="T19" s="95"/>
      <c r="U19" s="108"/>
    </row>
    <row r="20" spans="1:21" ht="108" customHeight="1">
      <c r="A20" s="69">
        <v>11</v>
      </c>
      <c r="B20" s="69" t="s">
        <v>354</v>
      </c>
      <c r="C20" s="74" t="s">
        <v>355</v>
      </c>
      <c r="D20" s="71" t="s">
        <v>356</v>
      </c>
      <c r="E20" s="71" t="s">
        <v>357</v>
      </c>
      <c r="F20" s="71" t="s">
        <v>358</v>
      </c>
      <c r="G20" s="71" t="s">
        <v>143</v>
      </c>
      <c r="H20" s="71" t="s">
        <v>38</v>
      </c>
      <c r="I20" s="71" t="s">
        <v>38</v>
      </c>
      <c r="J20" s="71" t="s">
        <v>38</v>
      </c>
      <c r="K20" s="71" t="s">
        <v>38</v>
      </c>
      <c r="L20" s="71" t="s">
        <v>38</v>
      </c>
      <c r="M20" s="71" t="s">
        <v>359</v>
      </c>
      <c r="N20" s="71" t="s">
        <v>145</v>
      </c>
      <c r="O20" s="73">
        <v>300</v>
      </c>
      <c r="P20" s="73">
        <v>300</v>
      </c>
      <c r="Q20" s="73">
        <v>300</v>
      </c>
      <c r="R20" s="92">
        <v>3280</v>
      </c>
      <c r="S20" s="92">
        <v>560</v>
      </c>
      <c r="T20" s="75" t="s">
        <v>360</v>
      </c>
      <c r="U20" s="93"/>
    </row>
    <row r="21" spans="1:21" ht="80.099999999999994" customHeight="1">
      <c r="A21" s="69">
        <v>12</v>
      </c>
      <c r="B21" s="69" t="s">
        <v>361</v>
      </c>
      <c r="C21" s="74" t="s">
        <v>362</v>
      </c>
      <c r="D21" s="71" t="s">
        <v>363</v>
      </c>
      <c r="E21" s="71" t="s">
        <v>364</v>
      </c>
      <c r="F21" s="71" t="s">
        <v>358</v>
      </c>
      <c r="G21" s="71" t="s">
        <v>246</v>
      </c>
      <c r="H21" s="71" t="s">
        <v>38</v>
      </c>
      <c r="I21" s="71" t="s">
        <v>38</v>
      </c>
      <c r="J21" s="71" t="s">
        <v>38</v>
      </c>
      <c r="K21" s="71" t="s">
        <v>38</v>
      </c>
      <c r="L21" s="71" t="s">
        <v>38</v>
      </c>
      <c r="M21" s="71" t="s">
        <v>128</v>
      </c>
      <c r="N21" s="71" t="s">
        <v>145</v>
      </c>
      <c r="O21" s="73">
        <v>100</v>
      </c>
      <c r="P21" s="73">
        <v>100</v>
      </c>
      <c r="Q21" s="73">
        <v>100</v>
      </c>
      <c r="R21" s="92">
        <v>240</v>
      </c>
      <c r="S21" s="92">
        <v>150</v>
      </c>
      <c r="T21" s="75" t="s">
        <v>360</v>
      </c>
      <c r="U21" s="93"/>
    </row>
    <row r="22" spans="1:21" s="57" customFormat="1" ht="35.1" customHeight="1">
      <c r="A22" s="80" t="s">
        <v>365</v>
      </c>
      <c r="B22" s="196" t="s">
        <v>366</v>
      </c>
      <c r="C22" s="197"/>
      <c r="D22" s="66"/>
      <c r="E22" s="80"/>
      <c r="F22" s="80"/>
      <c r="G22" s="100"/>
      <c r="H22" s="100"/>
      <c r="I22" s="100"/>
      <c r="J22" s="100"/>
      <c r="K22" s="100"/>
      <c r="L22" s="100"/>
      <c r="M22" s="100"/>
      <c r="N22" s="100"/>
      <c r="O22" s="67">
        <f>SUBTOTAL(9,O23:O25)</f>
        <v>375</v>
      </c>
      <c r="P22" s="67">
        <f>SUBTOTAL(9,P23:P25)</f>
        <v>375</v>
      </c>
      <c r="Q22" s="67">
        <f>SUBTOTAL(9,Q23:Q25)</f>
        <v>375</v>
      </c>
      <c r="R22" s="90">
        <f>SUBTOTAL(9,R23:R25)</f>
        <v>3102</v>
      </c>
      <c r="S22" s="90">
        <f>SUBTOTAL(9,S23:S25)</f>
        <v>1433</v>
      </c>
      <c r="T22" s="95"/>
      <c r="U22" s="108"/>
    </row>
    <row r="23" spans="1:21" ht="80.099999999999994" customHeight="1">
      <c r="A23" s="71">
        <v>13</v>
      </c>
      <c r="B23" s="71" t="s">
        <v>367</v>
      </c>
      <c r="C23" s="70" t="s">
        <v>368</v>
      </c>
      <c r="D23" s="71" t="s">
        <v>318</v>
      </c>
      <c r="E23" s="69" t="s">
        <v>319</v>
      </c>
      <c r="F23" s="72" t="s">
        <v>320</v>
      </c>
      <c r="G23" s="71" t="s">
        <v>95</v>
      </c>
      <c r="H23" s="71" t="s">
        <v>38</v>
      </c>
      <c r="I23" s="71" t="s">
        <v>234</v>
      </c>
      <c r="J23" s="71" t="s">
        <v>248</v>
      </c>
      <c r="K23" s="71" t="s">
        <v>243</v>
      </c>
      <c r="L23" s="71" t="s">
        <v>258</v>
      </c>
      <c r="M23" s="71" t="s">
        <v>128</v>
      </c>
      <c r="N23" s="71" t="s">
        <v>251</v>
      </c>
      <c r="O23" s="83">
        <v>145</v>
      </c>
      <c r="P23" s="83">
        <v>145</v>
      </c>
      <c r="Q23" s="83">
        <v>145</v>
      </c>
      <c r="R23" s="94">
        <v>2532</v>
      </c>
      <c r="S23" s="94">
        <v>1035</v>
      </c>
      <c r="T23" s="70" t="s">
        <v>369</v>
      </c>
      <c r="U23" s="107"/>
    </row>
    <row r="24" spans="1:21" ht="86.1" customHeight="1">
      <c r="A24" s="71">
        <v>14</v>
      </c>
      <c r="B24" s="79" t="s">
        <v>370</v>
      </c>
      <c r="C24" s="75" t="s">
        <v>371</v>
      </c>
      <c r="D24" s="71" t="s">
        <v>372</v>
      </c>
      <c r="E24" s="69" t="s">
        <v>373</v>
      </c>
      <c r="F24" s="69" t="s">
        <v>374</v>
      </c>
      <c r="G24" s="71">
        <v>2021.12</v>
      </c>
      <c r="H24" s="71" t="s">
        <v>38</v>
      </c>
      <c r="I24" s="71" t="s">
        <v>38</v>
      </c>
      <c r="J24" s="71" t="s">
        <v>38</v>
      </c>
      <c r="K24" s="71" t="s">
        <v>38</v>
      </c>
      <c r="L24" s="71" t="s">
        <v>38</v>
      </c>
      <c r="M24" s="71" t="s">
        <v>164</v>
      </c>
      <c r="N24" s="71" t="s">
        <v>165</v>
      </c>
      <c r="O24" s="73">
        <v>20</v>
      </c>
      <c r="P24" s="73">
        <v>20</v>
      </c>
      <c r="Q24" s="73">
        <v>20</v>
      </c>
      <c r="R24" s="92">
        <v>30</v>
      </c>
      <c r="S24" s="92">
        <v>18</v>
      </c>
      <c r="T24" s="74" t="s">
        <v>375</v>
      </c>
      <c r="U24" s="93"/>
    </row>
    <row r="25" spans="1:21" ht="290.10000000000002" customHeight="1">
      <c r="A25" s="110">
        <v>15</v>
      </c>
      <c r="B25" s="111" t="s">
        <v>376</v>
      </c>
      <c r="C25" s="74" t="s">
        <v>377</v>
      </c>
      <c r="D25" s="71" t="s">
        <v>356</v>
      </c>
      <c r="E25" s="69" t="s">
        <v>378</v>
      </c>
      <c r="F25" s="72" t="s">
        <v>379</v>
      </c>
      <c r="G25" s="71" t="s">
        <v>171</v>
      </c>
      <c r="H25" s="71" t="s">
        <v>38</v>
      </c>
      <c r="I25" s="71" t="s">
        <v>38</v>
      </c>
      <c r="J25" s="71" t="s">
        <v>38</v>
      </c>
      <c r="K25" s="71" t="s">
        <v>38</v>
      </c>
      <c r="L25" s="71" t="s">
        <v>38</v>
      </c>
      <c r="M25" s="71" t="s">
        <v>171</v>
      </c>
      <c r="N25" s="71" t="s">
        <v>119</v>
      </c>
      <c r="O25" s="78">
        <f>111+99</f>
        <v>210</v>
      </c>
      <c r="P25" s="78">
        <f>111+99</f>
        <v>210</v>
      </c>
      <c r="Q25" s="78">
        <f>111+99</f>
        <v>210</v>
      </c>
      <c r="R25" s="92">
        <f>360+180</f>
        <v>540</v>
      </c>
      <c r="S25" s="92">
        <f>300+80</f>
        <v>380</v>
      </c>
      <c r="T25" s="74" t="s">
        <v>380</v>
      </c>
      <c r="U25" s="93"/>
    </row>
    <row r="26" spans="1:21" s="57" customFormat="1" ht="35.1" customHeight="1">
      <c r="A26" s="80" t="s">
        <v>381</v>
      </c>
      <c r="B26" s="196" t="s">
        <v>382</v>
      </c>
      <c r="C26" s="197"/>
      <c r="D26" s="66"/>
      <c r="E26" s="80"/>
      <c r="F26" s="80"/>
      <c r="G26" s="100"/>
      <c r="H26" s="100"/>
      <c r="I26" s="100"/>
      <c r="J26" s="100"/>
      <c r="K26" s="100"/>
      <c r="L26" s="100"/>
      <c r="M26" s="100"/>
      <c r="N26" s="100"/>
      <c r="O26" s="67">
        <f t="shared" ref="O26:S26" si="4">SUBTOTAL(9,O27:O28)</f>
        <v>110</v>
      </c>
      <c r="P26" s="67">
        <f t="shared" si="4"/>
        <v>110</v>
      </c>
      <c r="Q26" s="67">
        <f t="shared" si="4"/>
        <v>110</v>
      </c>
      <c r="R26" s="90">
        <f t="shared" si="4"/>
        <v>1540</v>
      </c>
      <c r="S26" s="90">
        <f t="shared" si="4"/>
        <v>0</v>
      </c>
      <c r="T26" s="95"/>
      <c r="U26" s="108"/>
    </row>
    <row r="27" spans="1:21" ht="107.1" customHeight="1">
      <c r="A27" s="71">
        <v>16</v>
      </c>
      <c r="B27" s="86" t="s">
        <v>383</v>
      </c>
      <c r="C27" s="74" t="s">
        <v>384</v>
      </c>
      <c r="D27" s="71" t="s">
        <v>385</v>
      </c>
      <c r="E27" s="71" t="s">
        <v>386</v>
      </c>
      <c r="F27" s="71" t="s">
        <v>387</v>
      </c>
      <c r="G27" s="71" t="s">
        <v>78</v>
      </c>
      <c r="H27" s="71" t="s">
        <v>38</v>
      </c>
      <c r="I27" s="71" t="s">
        <v>38</v>
      </c>
      <c r="J27" s="71" t="s">
        <v>38</v>
      </c>
      <c r="K27" s="71" t="s">
        <v>38</v>
      </c>
      <c r="L27" s="71" t="s">
        <v>38</v>
      </c>
      <c r="M27" s="71" t="s">
        <v>180</v>
      </c>
      <c r="N27" s="71" t="s">
        <v>119</v>
      </c>
      <c r="O27" s="73">
        <v>80</v>
      </c>
      <c r="P27" s="73">
        <v>80</v>
      </c>
      <c r="Q27" s="73">
        <v>80</v>
      </c>
      <c r="R27" s="92">
        <v>1500</v>
      </c>
      <c r="S27" s="92"/>
      <c r="T27" s="75" t="s">
        <v>388</v>
      </c>
      <c r="U27" s="93"/>
    </row>
    <row r="28" spans="1:21" ht="80.099999999999994" customHeight="1">
      <c r="A28" s="71">
        <v>17</v>
      </c>
      <c r="B28" s="79" t="s">
        <v>389</v>
      </c>
      <c r="C28" s="75" t="s">
        <v>390</v>
      </c>
      <c r="D28" s="76" t="s">
        <v>184</v>
      </c>
      <c r="E28" s="69" t="s">
        <v>391</v>
      </c>
      <c r="F28" s="72" t="s">
        <v>392</v>
      </c>
      <c r="G28" s="71" t="s">
        <v>186</v>
      </c>
      <c r="H28" s="71" t="s">
        <v>38</v>
      </c>
      <c r="I28" s="71" t="s">
        <v>38</v>
      </c>
      <c r="J28" s="71" t="s">
        <v>38</v>
      </c>
      <c r="K28" s="71" t="s">
        <v>38</v>
      </c>
      <c r="L28" s="71" t="s">
        <v>38</v>
      </c>
      <c r="M28" s="71">
        <v>2022.3</v>
      </c>
      <c r="N28" s="71" t="s">
        <v>187</v>
      </c>
      <c r="O28" s="73">
        <v>30</v>
      </c>
      <c r="P28" s="73">
        <v>30</v>
      </c>
      <c r="Q28" s="73">
        <v>30</v>
      </c>
      <c r="R28" s="92">
        <v>40</v>
      </c>
      <c r="S28" s="92"/>
      <c r="T28" s="75" t="s">
        <v>393</v>
      </c>
      <c r="U28" s="93"/>
    </row>
    <row r="29" spans="1:21" s="57" customFormat="1" ht="35.1" customHeight="1">
      <c r="A29" s="80" t="s">
        <v>394</v>
      </c>
      <c r="B29" s="196" t="s">
        <v>395</v>
      </c>
      <c r="C29" s="197"/>
      <c r="D29" s="66"/>
      <c r="E29" s="80"/>
      <c r="F29" s="80"/>
      <c r="G29" s="100"/>
      <c r="H29" s="100"/>
      <c r="I29" s="100"/>
      <c r="J29" s="100"/>
      <c r="K29" s="100"/>
      <c r="L29" s="100"/>
      <c r="M29" s="100"/>
      <c r="N29" s="100"/>
      <c r="O29" s="67">
        <f>SUBTOTAL(9,O30:O33)</f>
        <v>845</v>
      </c>
      <c r="P29" s="67">
        <f>SUBTOTAL(9,P30:P33)</f>
        <v>845</v>
      </c>
      <c r="Q29" s="67">
        <f>SUBTOTAL(9,Q30:Q33)</f>
        <v>845</v>
      </c>
      <c r="R29" s="90">
        <f>SUBTOTAL(9,R30:R33)</f>
        <v>3836</v>
      </c>
      <c r="S29" s="90">
        <f>SUBTOTAL(9,S30:S33)</f>
        <v>1038</v>
      </c>
      <c r="T29" s="95"/>
      <c r="U29" s="108"/>
    </row>
    <row r="30" spans="1:21" s="58" customFormat="1" ht="80.099999999999994" customHeight="1">
      <c r="A30" s="69">
        <v>18</v>
      </c>
      <c r="B30" s="71" t="s">
        <v>396</v>
      </c>
      <c r="C30" s="84" t="s">
        <v>397</v>
      </c>
      <c r="D30" s="71" t="s">
        <v>398</v>
      </c>
      <c r="E30" s="71" t="s">
        <v>399</v>
      </c>
      <c r="F30" s="72" t="s">
        <v>311</v>
      </c>
      <c r="G30" s="71" t="s">
        <v>312</v>
      </c>
      <c r="H30" s="71" t="s">
        <v>38</v>
      </c>
      <c r="I30" s="71" t="s">
        <v>312</v>
      </c>
      <c r="J30" s="71" t="s">
        <v>312</v>
      </c>
      <c r="K30" s="105" t="s">
        <v>200</v>
      </c>
      <c r="L30" s="105" t="s">
        <v>235</v>
      </c>
      <c r="M30" s="105" t="s">
        <v>236</v>
      </c>
      <c r="N30" s="105" t="s">
        <v>237</v>
      </c>
      <c r="O30" s="78">
        <v>240</v>
      </c>
      <c r="P30" s="78">
        <v>240</v>
      </c>
      <c r="Q30" s="78">
        <v>240</v>
      </c>
      <c r="R30" s="92">
        <v>200</v>
      </c>
      <c r="S30" s="92">
        <v>30</v>
      </c>
      <c r="T30" s="84" t="s">
        <v>400</v>
      </c>
      <c r="U30" s="93"/>
    </row>
    <row r="31" spans="1:21" s="58" customFormat="1" ht="108" customHeight="1">
      <c r="A31" s="69">
        <v>19</v>
      </c>
      <c r="B31" s="69" t="s">
        <v>401</v>
      </c>
      <c r="C31" s="74" t="s">
        <v>402</v>
      </c>
      <c r="D31" s="71" t="s">
        <v>300</v>
      </c>
      <c r="E31" s="69" t="s">
        <v>301</v>
      </c>
      <c r="F31" s="72" t="s">
        <v>302</v>
      </c>
      <c r="G31" s="71" t="s">
        <v>198</v>
      </c>
      <c r="H31" s="71" t="s">
        <v>89</v>
      </c>
      <c r="I31" s="71" t="s">
        <v>198</v>
      </c>
      <c r="J31" s="71" t="s">
        <v>231</v>
      </c>
      <c r="K31" s="71" t="s">
        <v>38</v>
      </c>
      <c r="L31" s="71" t="s">
        <v>232</v>
      </c>
      <c r="M31" s="71" t="s">
        <v>79</v>
      </c>
      <c r="N31" s="71" t="s">
        <v>268</v>
      </c>
      <c r="O31" s="73">
        <v>390</v>
      </c>
      <c r="P31" s="73">
        <v>390</v>
      </c>
      <c r="Q31" s="73">
        <v>390</v>
      </c>
      <c r="R31" s="92">
        <v>241</v>
      </c>
      <c r="S31" s="92">
        <v>122</v>
      </c>
      <c r="T31" s="75" t="s">
        <v>403</v>
      </c>
      <c r="U31" s="96"/>
    </row>
    <row r="32" spans="1:21" s="56" customFormat="1" ht="80.099999999999994" customHeight="1">
      <c r="A32" s="69">
        <v>20</v>
      </c>
      <c r="B32" s="79" t="s">
        <v>404</v>
      </c>
      <c r="C32" s="70" t="s">
        <v>405</v>
      </c>
      <c r="D32" s="71" t="s">
        <v>406</v>
      </c>
      <c r="E32" s="71" t="s">
        <v>407</v>
      </c>
      <c r="F32" s="72" t="s">
        <v>320</v>
      </c>
      <c r="G32" s="71" t="s">
        <v>95</v>
      </c>
      <c r="H32" s="71" t="s">
        <v>38</v>
      </c>
      <c r="I32" s="71" t="s">
        <v>234</v>
      </c>
      <c r="J32" s="71" t="s">
        <v>248</v>
      </c>
      <c r="K32" s="71" t="s">
        <v>243</v>
      </c>
      <c r="L32" s="71" t="s">
        <v>258</v>
      </c>
      <c r="M32" s="71" t="s">
        <v>128</v>
      </c>
      <c r="N32" s="71" t="s">
        <v>251</v>
      </c>
      <c r="O32" s="83">
        <v>155</v>
      </c>
      <c r="P32" s="83">
        <v>155</v>
      </c>
      <c r="Q32" s="83">
        <v>155</v>
      </c>
      <c r="R32" s="92">
        <v>2719</v>
      </c>
      <c r="S32" s="92">
        <v>800</v>
      </c>
      <c r="T32" s="70" t="s">
        <v>408</v>
      </c>
      <c r="U32" s="84" t="s">
        <v>409</v>
      </c>
    </row>
    <row r="33" spans="1:23" s="60" customFormat="1" ht="90" customHeight="1">
      <c r="A33" s="69">
        <v>21</v>
      </c>
      <c r="B33" s="79" t="s">
        <v>410</v>
      </c>
      <c r="C33" s="84" t="s">
        <v>411</v>
      </c>
      <c r="D33" s="71" t="s">
        <v>412</v>
      </c>
      <c r="E33" s="69" t="s">
        <v>413</v>
      </c>
      <c r="F33" s="69" t="s">
        <v>414</v>
      </c>
      <c r="G33" s="71" t="s">
        <v>180</v>
      </c>
      <c r="H33" s="71" t="s">
        <v>38</v>
      </c>
      <c r="I33" s="71" t="s">
        <v>60</v>
      </c>
      <c r="J33" s="71" t="s">
        <v>244</v>
      </c>
      <c r="K33" s="71" t="s">
        <v>244</v>
      </c>
      <c r="L33" s="71" t="s">
        <v>245</v>
      </c>
      <c r="M33" s="71" t="s">
        <v>246</v>
      </c>
      <c r="N33" s="71" t="s">
        <v>247</v>
      </c>
      <c r="O33" s="73">
        <v>60</v>
      </c>
      <c r="P33" s="73">
        <v>60</v>
      </c>
      <c r="Q33" s="73">
        <v>60</v>
      </c>
      <c r="R33" s="92">
        <v>676</v>
      </c>
      <c r="S33" s="92">
        <v>86</v>
      </c>
      <c r="T33" s="75" t="s">
        <v>415</v>
      </c>
      <c r="U33" s="75" t="s">
        <v>416</v>
      </c>
    </row>
    <row r="34" spans="1:23" ht="35.1" customHeight="1">
      <c r="A34" s="80" t="s">
        <v>417</v>
      </c>
      <c r="B34" s="197" t="s">
        <v>418</v>
      </c>
      <c r="C34" s="197"/>
      <c r="D34" s="66"/>
      <c r="E34" s="81"/>
      <c r="F34" s="81"/>
      <c r="G34" s="102"/>
      <c r="H34" s="102"/>
      <c r="I34" s="102"/>
      <c r="J34" s="102"/>
      <c r="K34" s="102"/>
      <c r="L34" s="102"/>
      <c r="M34" s="102"/>
      <c r="N34" s="102"/>
      <c r="O34" s="67">
        <f t="shared" ref="O34:S34" si="5">SUBTOTAL(9,O35:O35)</f>
        <v>200</v>
      </c>
      <c r="P34" s="67">
        <f t="shared" si="5"/>
        <v>200</v>
      </c>
      <c r="Q34" s="67">
        <f t="shared" si="5"/>
        <v>200</v>
      </c>
      <c r="R34" s="90">
        <f t="shared" si="5"/>
        <v>1302</v>
      </c>
      <c r="S34" s="90">
        <f t="shared" si="5"/>
        <v>564</v>
      </c>
      <c r="T34" s="97"/>
      <c r="U34" s="68"/>
    </row>
    <row r="35" spans="1:23" s="57" customFormat="1" ht="80.099999999999994" customHeight="1">
      <c r="A35" s="69">
        <v>22</v>
      </c>
      <c r="B35" s="79" t="s">
        <v>205</v>
      </c>
      <c r="C35" s="87" t="s">
        <v>419</v>
      </c>
      <c r="D35" s="71" t="s">
        <v>420</v>
      </c>
      <c r="E35" s="69" t="s">
        <v>421</v>
      </c>
      <c r="F35" s="69" t="s">
        <v>422</v>
      </c>
      <c r="G35" s="71" t="s">
        <v>312</v>
      </c>
      <c r="H35" s="71" t="s">
        <v>423</v>
      </c>
      <c r="I35" s="71" t="s">
        <v>312</v>
      </c>
      <c r="J35" s="105" t="s">
        <v>37</v>
      </c>
      <c r="K35" s="105" t="s">
        <v>211</v>
      </c>
      <c r="L35" s="105" t="s">
        <v>211</v>
      </c>
      <c r="M35" s="105" t="s">
        <v>212</v>
      </c>
      <c r="N35" s="105" t="s">
        <v>201</v>
      </c>
      <c r="O35" s="73">
        <v>200</v>
      </c>
      <c r="P35" s="73">
        <v>200</v>
      </c>
      <c r="Q35" s="73">
        <v>200</v>
      </c>
      <c r="R35" s="92">
        <v>1302</v>
      </c>
      <c r="S35" s="92">
        <v>564</v>
      </c>
      <c r="T35" s="75" t="s">
        <v>424</v>
      </c>
      <c r="U35" s="96"/>
    </row>
    <row r="36" spans="1:23" s="57" customFormat="1" ht="35.1" customHeight="1">
      <c r="A36" s="82" t="s">
        <v>425</v>
      </c>
      <c r="B36" s="197" t="s">
        <v>426</v>
      </c>
      <c r="C36" s="197"/>
      <c r="D36" s="66"/>
      <c r="E36" s="81"/>
      <c r="F36" s="81"/>
      <c r="G36" s="102"/>
      <c r="H36" s="102"/>
      <c r="I36" s="102"/>
      <c r="J36" s="102"/>
      <c r="K36" s="102"/>
      <c r="L36" s="102"/>
      <c r="M36" s="102"/>
      <c r="N36" s="102"/>
      <c r="O36" s="67">
        <f t="shared" ref="O36:S36" si="6">SUBTOTAL(9,O37:O38)</f>
        <v>12041</v>
      </c>
      <c r="P36" s="67">
        <f t="shared" si="6"/>
        <v>880</v>
      </c>
      <c r="Q36" s="67">
        <f t="shared" si="6"/>
        <v>880</v>
      </c>
      <c r="R36" s="90">
        <f t="shared" si="6"/>
        <v>70200</v>
      </c>
      <c r="S36" s="90">
        <f t="shared" si="6"/>
        <v>23120</v>
      </c>
      <c r="T36" s="97"/>
      <c r="U36" s="68"/>
      <c r="V36" s="62"/>
      <c r="W36" s="62"/>
    </row>
    <row r="37" spans="1:23" s="57" customFormat="1" ht="80.099999999999994" customHeight="1">
      <c r="A37" s="69">
        <v>23</v>
      </c>
      <c r="B37" s="69" t="s">
        <v>427</v>
      </c>
      <c r="C37" s="75" t="s">
        <v>428</v>
      </c>
      <c r="D37" s="71" t="s">
        <v>372</v>
      </c>
      <c r="E37" s="69" t="s">
        <v>373</v>
      </c>
      <c r="F37" s="69" t="s">
        <v>429</v>
      </c>
      <c r="G37" s="71" t="s">
        <v>117</v>
      </c>
      <c r="H37" s="71" t="s">
        <v>38</v>
      </c>
      <c r="I37" s="71" t="s">
        <v>38</v>
      </c>
      <c r="J37" s="71" t="s">
        <v>38</v>
      </c>
      <c r="K37" s="71" t="s">
        <v>38</v>
      </c>
      <c r="L37" s="71" t="s">
        <v>129</v>
      </c>
      <c r="M37" s="71" t="s">
        <v>219</v>
      </c>
      <c r="N37" s="71" t="s">
        <v>119</v>
      </c>
      <c r="O37" s="73">
        <f>113+67</f>
        <v>180</v>
      </c>
      <c r="P37" s="73">
        <v>180</v>
      </c>
      <c r="Q37" s="73">
        <v>180</v>
      </c>
      <c r="R37" s="92">
        <v>200</v>
      </c>
      <c r="S37" s="92">
        <v>120</v>
      </c>
      <c r="T37" s="75" t="s">
        <v>430</v>
      </c>
      <c r="U37" s="96"/>
    </row>
    <row r="38" spans="1:23" s="56" customFormat="1" ht="90.95" customHeight="1">
      <c r="A38" s="71">
        <v>24</v>
      </c>
      <c r="B38" s="71" t="s">
        <v>431</v>
      </c>
      <c r="C38" s="84" t="s">
        <v>432</v>
      </c>
      <c r="D38" s="71" t="s">
        <v>433</v>
      </c>
      <c r="E38" s="71" t="s">
        <v>434</v>
      </c>
      <c r="F38" s="72" t="s">
        <v>435</v>
      </c>
      <c r="G38" s="103" t="s">
        <v>97</v>
      </c>
      <c r="H38" s="103" t="s">
        <v>97</v>
      </c>
      <c r="I38" s="103" t="s">
        <v>128</v>
      </c>
      <c r="J38" s="103" t="s">
        <v>225</v>
      </c>
      <c r="K38" s="103" t="s">
        <v>226</v>
      </c>
      <c r="L38" s="103" t="s">
        <v>226</v>
      </c>
      <c r="M38" s="103" t="s">
        <v>227</v>
      </c>
      <c r="N38" s="71" t="s">
        <v>145</v>
      </c>
      <c r="O38" s="78">
        <v>11861</v>
      </c>
      <c r="P38" s="78">
        <v>700</v>
      </c>
      <c r="Q38" s="78">
        <v>700</v>
      </c>
      <c r="R38" s="92">
        <v>70000</v>
      </c>
      <c r="S38" s="92">
        <v>23000</v>
      </c>
      <c r="T38" s="84" t="s">
        <v>436</v>
      </c>
      <c r="U38" s="109" t="s">
        <v>437</v>
      </c>
    </row>
    <row r="39" spans="1:23" s="57" customFormat="1" ht="35.1" customHeight="1">
      <c r="A39" s="82" t="s">
        <v>438</v>
      </c>
      <c r="B39" s="198" t="s">
        <v>439</v>
      </c>
      <c r="C39" s="197"/>
      <c r="D39" s="66"/>
      <c r="E39" s="81"/>
      <c r="F39" s="81"/>
      <c r="G39" s="102"/>
      <c r="H39" s="102"/>
      <c r="I39" s="102"/>
      <c r="J39" s="102"/>
      <c r="K39" s="102"/>
      <c r="L39" s="102"/>
      <c r="M39" s="102"/>
      <c r="N39" s="102"/>
      <c r="O39" s="67">
        <f t="shared" ref="O39:S39" si="7">SUBTOTAL(9,O40:O40)</f>
        <v>50</v>
      </c>
      <c r="P39" s="67">
        <f t="shared" si="7"/>
        <v>50</v>
      </c>
      <c r="Q39" s="67">
        <f t="shared" si="7"/>
        <v>50</v>
      </c>
      <c r="R39" s="90">
        <f t="shared" si="7"/>
        <v>115</v>
      </c>
      <c r="S39" s="90">
        <f t="shared" si="7"/>
        <v>115</v>
      </c>
      <c r="T39" s="97"/>
      <c r="U39" s="68"/>
      <c r="V39" s="62"/>
      <c r="W39" s="62"/>
    </row>
    <row r="40" spans="1:23" s="61" customFormat="1" ht="80.099999999999994" customHeight="1">
      <c r="A40" s="71">
        <v>25</v>
      </c>
      <c r="B40" s="76" t="s">
        <v>440</v>
      </c>
      <c r="C40" s="84" t="s">
        <v>441</v>
      </c>
      <c r="D40" s="76" t="s">
        <v>442</v>
      </c>
      <c r="E40" s="76" t="s">
        <v>443</v>
      </c>
      <c r="F40" s="76" t="s">
        <v>444</v>
      </c>
      <c r="G40" s="71" t="s">
        <v>334</v>
      </c>
      <c r="H40" s="71" t="s">
        <v>38</v>
      </c>
      <c r="I40" s="71" t="s">
        <v>38</v>
      </c>
      <c r="J40" s="71" t="s">
        <v>38</v>
      </c>
      <c r="K40" s="105" t="s">
        <v>445</v>
      </c>
      <c r="L40" s="105" t="s">
        <v>445</v>
      </c>
      <c r="M40" s="105" t="s">
        <v>446</v>
      </c>
      <c r="N40" s="105" t="s">
        <v>447</v>
      </c>
      <c r="O40" s="78">
        <v>50</v>
      </c>
      <c r="P40" s="78">
        <v>50</v>
      </c>
      <c r="Q40" s="78">
        <v>50</v>
      </c>
      <c r="R40" s="92">
        <v>115</v>
      </c>
      <c r="S40" s="92">
        <v>115</v>
      </c>
      <c r="T40" s="70" t="s">
        <v>448</v>
      </c>
      <c r="U40" s="93"/>
    </row>
  </sheetData>
  <autoFilter ref="A3:U40">
    <extLst/>
  </autoFilter>
  <mergeCells count="26">
    <mergeCell ref="A1:U1"/>
    <mergeCell ref="G2:N2"/>
    <mergeCell ref="R2:S2"/>
    <mergeCell ref="B4:C4"/>
    <mergeCell ref="B5:C5"/>
    <mergeCell ref="A2:A3"/>
    <mergeCell ref="B2:B3"/>
    <mergeCell ref="C2:C3"/>
    <mergeCell ref="D2:D3"/>
    <mergeCell ref="E2:E3"/>
    <mergeCell ref="F2:F3"/>
    <mergeCell ref="O2:O3"/>
    <mergeCell ref="P2:P3"/>
    <mergeCell ref="Q2:Q3"/>
    <mergeCell ref="T2:T3"/>
    <mergeCell ref="U2:U3"/>
    <mergeCell ref="B6:C6"/>
    <mergeCell ref="B15:C15"/>
    <mergeCell ref="B17:C17"/>
    <mergeCell ref="B19:C19"/>
    <mergeCell ref="B22:C22"/>
    <mergeCell ref="B26:C26"/>
    <mergeCell ref="B29:C29"/>
    <mergeCell ref="B34:C34"/>
    <mergeCell ref="B36:C36"/>
    <mergeCell ref="B39:C39"/>
  </mergeCells>
  <phoneticPr fontId="56" type="noConversion"/>
  <printOptions horizontalCentered="1"/>
  <pageMargins left="0.51180555555555596" right="0.51180555555555596" top="0.78680555555555598" bottom="0.78680555555555598" header="0.31458333333333299" footer="0.31458333333333299"/>
  <pageSetup paperSize="8" scale="70" fitToHeight="0" orientation="landscape" blackAndWhite="1"/>
  <headerFooter>
    <oddFooter>&amp;C&amp;10第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48"/>
  <sheetViews>
    <sheetView topLeftCell="C1" zoomScale="90" zoomScaleNormal="90" workbookViewId="0">
      <pane ySplit="4" topLeftCell="A36" activePane="bottomLeft" state="frozen"/>
      <selection pane="bottomLeft" activeCell="T38" sqref="T38"/>
    </sheetView>
  </sheetViews>
  <sheetFormatPr defaultColWidth="9" defaultRowHeight="15.75"/>
  <cols>
    <col min="1" max="1" width="8.625" style="57" customWidth="1"/>
    <col min="2" max="2" width="15.5" style="62" customWidth="1"/>
    <col min="3" max="3" width="45.625" style="62" customWidth="1"/>
    <col min="4" max="4" width="9.875" style="56" customWidth="1"/>
    <col min="5" max="5" width="12.625" style="62" customWidth="1"/>
    <col min="6" max="6" width="13.625" style="62" customWidth="1"/>
    <col min="7" max="14" width="11.75" style="62" customWidth="1"/>
    <col min="15" max="15" width="8.25" style="62" customWidth="1"/>
    <col min="16" max="16" width="8.125" style="62" customWidth="1"/>
    <col min="17" max="17" width="8" style="62" customWidth="1"/>
    <col min="18" max="18" width="8.25" style="56" customWidth="1"/>
    <col min="19" max="19" width="7.875" style="56" customWidth="1"/>
    <col min="20" max="20" width="30.5" style="62" customWidth="1"/>
    <col min="21" max="21" width="16.625" style="62" customWidth="1"/>
    <col min="22" max="22" width="9" style="62"/>
    <col min="23" max="23" width="18.5" style="62" customWidth="1"/>
    <col min="24" max="16384" width="9" style="62"/>
  </cols>
  <sheetData>
    <row r="1" spans="1:21" ht="51" customHeight="1">
      <c r="A1" s="201" t="s">
        <v>269</v>
      </c>
      <c r="B1" s="201"/>
      <c r="C1" s="201"/>
      <c r="D1" s="201"/>
      <c r="E1" s="201"/>
      <c r="F1" s="201"/>
      <c r="G1" s="201"/>
      <c r="H1" s="201"/>
      <c r="I1" s="201"/>
      <c r="J1" s="201"/>
      <c r="K1" s="201"/>
      <c r="L1" s="201"/>
      <c r="M1" s="201"/>
      <c r="N1" s="201"/>
      <c r="O1" s="201"/>
      <c r="P1" s="201"/>
      <c r="Q1" s="201"/>
      <c r="R1" s="201"/>
      <c r="S1" s="201"/>
      <c r="T1" s="201"/>
      <c r="U1" s="201"/>
    </row>
    <row r="2" spans="1:21" ht="27" customHeight="1">
      <c r="A2" s="205" t="s">
        <v>270</v>
      </c>
      <c r="B2" s="205" t="s">
        <v>271</v>
      </c>
      <c r="C2" s="205" t="s">
        <v>272</v>
      </c>
      <c r="D2" s="205" t="s">
        <v>273</v>
      </c>
      <c r="E2" s="205" t="s">
        <v>274</v>
      </c>
      <c r="F2" s="205" t="s">
        <v>275</v>
      </c>
      <c r="G2" s="205" t="s">
        <v>276</v>
      </c>
      <c r="H2" s="205"/>
      <c r="I2" s="205"/>
      <c r="J2" s="205"/>
      <c r="K2" s="205"/>
      <c r="L2" s="205"/>
      <c r="M2" s="205"/>
      <c r="N2" s="205"/>
      <c r="O2" s="205" t="s">
        <v>277</v>
      </c>
      <c r="P2" s="205" t="s">
        <v>278</v>
      </c>
      <c r="Q2" s="205" t="s">
        <v>279</v>
      </c>
      <c r="R2" s="205" t="s">
        <v>280</v>
      </c>
      <c r="S2" s="205"/>
      <c r="T2" s="205" t="s">
        <v>281</v>
      </c>
      <c r="U2" s="205" t="s">
        <v>282</v>
      </c>
    </row>
    <row r="3" spans="1:21" ht="54" customHeight="1">
      <c r="A3" s="205"/>
      <c r="B3" s="205"/>
      <c r="C3" s="205"/>
      <c r="D3" s="205"/>
      <c r="E3" s="205"/>
      <c r="F3" s="205"/>
      <c r="G3" s="65" t="s">
        <v>283</v>
      </c>
      <c r="H3" s="65" t="s">
        <v>284</v>
      </c>
      <c r="I3" s="65" t="s">
        <v>285</v>
      </c>
      <c r="J3" s="65" t="s">
        <v>286</v>
      </c>
      <c r="K3" s="65" t="s">
        <v>287</v>
      </c>
      <c r="L3" s="65" t="s">
        <v>288</v>
      </c>
      <c r="M3" s="65" t="s">
        <v>289</v>
      </c>
      <c r="N3" s="65" t="s">
        <v>290</v>
      </c>
      <c r="O3" s="205"/>
      <c r="P3" s="205"/>
      <c r="Q3" s="205"/>
      <c r="R3" s="65" t="s">
        <v>291</v>
      </c>
      <c r="S3" s="65" t="s">
        <v>292</v>
      </c>
      <c r="T3" s="205"/>
      <c r="U3" s="205"/>
    </row>
    <row r="4" spans="1:21" ht="35.1" customHeight="1">
      <c r="A4" s="66"/>
      <c r="B4" s="220" t="s">
        <v>449</v>
      </c>
      <c r="C4" s="199"/>
      <c r="D4" s="66"/>
      <c r="E4" s="66"/>
      <c r="F4" s="66"/>
      <c r="G4" s="66"/>
      <c r="H4" s="66"/>
      <c r="I4" s="66"/>
      <c r="J4" s="66"/>
      <c r="K4" s="66"/>
      <c r="L4" s="66"/>
      <c r="M4" s="66"/>
      <c r="N4" s="66"/>
      <c r="O4" s="67">
        <f>SUBTOTAL(9,O5:O40)</f>
        <v>31091</v>
      </c>
      <c r="P4" s="67">
        <f>SUBTOTAL(9,P5:P40)</f>
        <v>7730</v>
      </c>
      <c r="Q4" s="67">
        <f>SUBTOTAL(9,Q5:Q40)</f>
        <v>7730</v>
      </c>
      <c r="R4" s="90">
        <f>SUBTOTAL(9,R5:R40)</f>
        <v>92077</v>
      </c>
      <c r="S4" s="90">
        <f>SUBTOTAL(9,S5:S40)</f>
        <v>30126</v>
      </c>
      <c r="T4" s="66"/>
      <c r="U4" s="68"/>
    </row>
    <row r="5" spans="1:21" ht="35.1" customHeight="1">
      <c r="A5" s="66" t="s">
        <v>294</v>
      </c>
      <c r="B5" s="220" t="s">
        <v>450</v>
      </c>
      <c r="C5" s="199"/>
      <c r="D5" s="66"/>
      <c r="E5" s="66"/>
      <c r="F5" s="66"/>
      <c r="G5" s="66"/>
      <c r="H5" s="66"/>
      <c r="I5" s="66"/>
      <c r="J5" s="66"/>
      <c r="K5" s="66"/>
      <c r="L5" s="66"/>
      <c r="M5" s="66"/>
      <c r="N5" s="66"/>
      <c r="O5" s="67">
        <f>SUBTOTAL(9,O6:O22)</f>
        <v>17540</v>
      </c>
      <c r="P5" s="67">
        <f>SUBTOTAL(9,P6:P22)</f>
        <v>5340</v>
      </c>
      <c r="Q5" s="67">
        <f>SUBTOTAL(9,Q6:Q22)</f>
        <v>5340</v>
      </c>
      <c r="R5" s="90">
        <f>SUBTOTAL(9,R6:R22)</f>
        <v>13284</v>
      </c>
      <c r="S5" s="90">
        <f>SUBTOTAL(9,S6:S22)</f>
        <v>4420</v>
      </c>
      <c r="T5" s="66"/>
      <c r="U5" s="68"/>
    </row>
    <row r="6" spans="1:21" ht="35.1" customHeight="1">
      <c r="A6" s="66" t="s">
        <v>296</v>
      </c>
      <c r="B6" s="220" t="s">
        <v>451</v>
      </c>
      <c r="C6" s="200"/>
      <c r="D6" s="66"/>
      <c r="E6" s="68"/>
      <c r="F6" s="68"/>
      <c r="G6" s="68"/>
      <c r="H6" s="68"/>
      <c r="I6" s="68"/>
      <c r="J6" s="68"/>
      <c r="K6" s="68"/>
      <c r="L6" s="68"/>
      <c r="M6" s="68"/>
      <c r="N6" s="68"/>
      <c r="O6" s="67">
        <f>SUBTOTAL(9,O7:O15)</f>
        <v>1820</v>
      </c>
      <c r="P6" s="67">
        <f>SUBTOTAL(9,P7:P15)</f>
        <v>1820</v>
      </c>
      <c r="Q6" s="67">
        <f>SUBTOTAL(9,Q7:Q15)</f>
        <v>1820</v>
      </c>
      <c r="R6" s="90">
        <f>SUBTOTAL(9,R7:R15)</f>
        <v>9154</v>
      </c>
      <c r="S6" s="90">
        <f>SUBTOTAL(9,S7:S15)</f>
        <v>3680</v>
      </c>
      <c r="T6" s="68"/>
      <c r="U6" s="68"/>
    </row>
    <row r="7" spans="1:21" ht="80.099999999999994" customHeight="1">
      <c r="A7" s="69">
        <v>1</v>
      </c>
      <c r="B7" s="69" t="s">
        <v>298</v>
      </c>
      <c r="C7" s="70" t="s">
        <v>452</v>
      </c>
      <c r="D7" s="71" t="s">
        <v>300</v>
      </c>
      <c r="E7" s="69" t="s">
        <v>301</v>
      </c>
      <c r="F7" s="77" t="s">
        <v>453</v>
      </c>
      <c r="G7" s="71" t="s">
        <v>34</v>
      </c>
      <c r="H7" s="71" t="s">
        <v>35</v>
      </c>
      <c r="I7" s="71" t="s">
        <v>36</v>
      </c>
      <c r="J7" s="71" t="s">
        <v>231</v>
      </c>
      <c r="K7" s="71" t="s">
        <v>38</v>
      </c>
      <c r="L7" s="71" t="s">
        <v>232</v>
      </c>
      <c r="M7" s="71" t="s">
        <v>79</v>
      </c>
      <c r="N7" s="71" t="s">
        <v>233</v>
      </c>
      <c r="O7" s="73">
        <f t="shared" ref="O7:Q7" si="0">100+20</f>
        <v>120</v>
      </c>
      <c r="P7" s="73">
        <f t="shared" si="0"/>
        <v>120</v>
      </c>
      <c r="Q7" s="73">
        <f t="shared" si="0"/>
        <v>120</v>
      </c>
      <c r="R7" s="92">
        <v>142</v>
      </c>
      <c r="S7" s="92">
        <v>87</v>
      </c>
      <c r="T7" s="75" t="s">
        <v>303</v>
      </c>
      <c r="U7" s="93"/>
    </row>
    <row r="8" spans="1:21" ht="80.099999999999994" customHeight="1">
      <c r="A8" s="69">
        <v>2</v>
      </c>
      <c r="B8" s="69" t="s">
        <v>304</v>
      </c>
      <c r="C8" s="75" t="s">
        <v>305</v>
      </c>
      <c r="D8" s="71" t="s">
        <v>306</v>
      </c>
      <c r="E8" s="69" t="s">
        <v>301</v>
      </c>
      <c r="F8" s="77" t="s">
        <v>453</v>
      </c>
      <c r="G8" s="71" t="s">
        <v>34</v>
      </c>
      <c r="H8" s="71" t="s">
        <v>35</v>
      </c>
      <c r="I8" s="71" t="s">
        <v>37</v>
      </c>
      <c r="J8" s="71" t="s">
        <v>231</v>
      </c>
      <c r="K8" s="71" t="s">
        <v>38</v>
      </c>
      <c r="L8" s="71" t="s">
        <v>232</v>
      </c>
      <c r="M8" s="71" t="s">
        <v>79</v>
      </c>
      <c r="N8" s="71" t="s">
        <v>47</v>
      </c>
      <c r="O8" s="73">
        <v>200</v>
      </c>
      <c r="P8" s="73">
        <v>200</v>
      </c>
      <c r="Q8" s="73">
        <f t="shared" ref="Q8:Q10" si="1">P8</f>
        <v>200</v>
      </c>
      <c r="R8" s="92">
        <v>322</v>
      </c>
      <c r="S8" s="92">
        <v>161</v>
      </c>
      <c r="T8" s="75" t="s">
        <v>307</v>
      </c>
      <c r="U8" s="93"/>
    </row>
    <row r="9" spans="1:21" ht="80.099999999999994" customHeight="1">
      <c r="A9" s="69">
        <v>3</v>
      </c>
      <c r="B9" s="69" t="s">
        <v>308</v>
      </c>
      <c r="C9" s="75" t="s">
        <v>305</v>
      </c>
      <c r="D9" s="71" t="s">
        <v>309</v>
      </c>
      <c r="E9" s="69" t="s">
        <v>310</v>
      </c>
      <c r="F9" s="72" t="s">
        <v>311</v>
      </c>
      <c r="G9" s="71" t="s">
        <v>312</v>
      </c>
      <c r="H9" s="71" t="s">
        <v>38</v>
      </c>
      <c r="I9" s="71" t="s">
        <v>312</v>
      </c>
      <c r="J9" s="105" t="s">
        <v>234</v>
      </c>
      <c r="K9" s="105" t="s">
        <v>200</v>
      </c>
      <c r="L9" s="105" t="s">
        <v>235</v>
      </c>
      <c r="M9" s="105" t="s">
        <v>236</v>
      </c>
      <c r="N9" s="105" t="s">
        <v>237</v>
      </c>
      <c r="O9" s="73">
        <v>200</v>
      </c>
      <c r="P9" s="73">
        <v>200</v>
      </c>
      <c r="Q9" s="73">
        <f t="shared" si="1"/>
        <v>200</v>
      </c>
      <c r="R9" s="92">
        <v>120</v>
      </c>
      <c r="S9" s="92">
        <v>25</v>
      </c>
      <c r="T9" s="75" t="s">
        <v>307</v>
      </c>
      <c r="U9" s="93"/>
    </row>
    <row r="10" spans="1:21" ht="80.099999999999994" customHeight="1">
      <c r="A10" s="69">
        <v>4</v>
      </c>
      <c r="B10" s="71" t="s">
        <v>313</v>
      </c>
      <c r="C10" s="75" t="s">
        <v>314</v>
      </c>
      <c r="D10" s="71" t="s">
        <v>309</v>
      </c>
      <c r="E10" s="69" t="s">
        <v>310</v>
      </c>
      <c r="F10" s="72" t="s">
        <v>311</v>
      </c>
      <c r="G10" s="71" t="s">
        <v>312</v>
      </c>
      <c r="H10" s="71" t="s">
        <v>38</v>
      </c>
      <c r="I10" s="71" t="s">
        <v>312</v>
      </c>
      <c r="J10" s="105" t="s">
        <v>238</v>
      </c>
      <c r="K10" s="105" t="s">
        <v>239</v>
      </c>
      <c r="L10" s="105" t="s">
        <v>240</v>
      </c>
      <c r="M10" s="105" t="s">
        <v>241</v>
      </c>
      <c r="N10" s="105" t="s">
        <v>242</v>
      </c>
      <c r="O10" s="73">
        <v>200</v>
      </c>
      <c r="P10" s="73">
        <f t="shared" ref="P10:P13" si="2">O10</f>
        <v>200</v>
      </c>
      <c r="Q10" s="73">
        <f t="shared" si="1"/>
        <v>200</v>
      </c>
      <c r="R10" s="92">
        <v>70</v>
      </c>
      <c r="S10" s="92">
        <v>20</v>
      </c>
      <c r="T10" s="75" t="s">
        <v>315</v>
      </c>
      <c r="U10" s="93"/>
    </row>
    <row r="11" spans="1:21" ht="80.099999999999994" customHeight="1">
      <c r="A11" s="69">
        <v>5</v>
      </c>
      <c r="B11" s="71" t="s">
        <v>316</v>
      </c>
      <c r="C11" s="74" t="s">
        <v>317</v>
      </c>
      <c r="D11" s="71" t="s">
        <v>318</v>
      </c>
      <c r="E11" s="69" t="s">
        <v>319</v>
      </c>
      <c r="F11" s="72" t="s">
        <v>320</v>
      </c>
      <c r="G11" s="71" t="s">
        <v>86</v>
      </c>
      <c r="H11" s="71" t="s">
        <v>38</v>
      </c>
      <c r="I11" s="71" t="s">
        <v>238</v>
      </c>
      <c r="J11" s="71" t="s">
        <v>248</v>
      </c>
      <c r="K11" s="71" t="s">
        <v>249</v>
      </c>
      <c r="L11" s="71" t="s">
        <v>250</v>
      </c>
      <c r="M11" s="71" t="s">
        <v>128</v>
      </c>
      <c r="N11" s="71" t="s">
        <v>251</v>
      </c>
      <c r="O11" s="73">
        <v>390</v>
      </c>
      <c r="P11" s="73">
        <f t="shared" si="2"/>
        <v>390</v>
      </c>
      <c r="Q11" s="73">
        <v>390</v>
      </c>
      <c r="R11" s="92">
        <v>4142</v>
      </c>
      <c r="S11" s="92">
        <v>1372</v>
      </c>
      <c r="T11" s="74" t="s">
        <v>92</v>
      </c>
      <c r="U11" s="107"/>
    </row>
    <row r="12" spans="1:21" s="60" customFormat="1" ht="95.1" customHeight="1">
      <c r="A12" s="69">
        <v>6</v>
      </c>
      <c r="B12" s="69" t="s">
        <v>322</v>
      </c>
      <c r="C12" s="70" t="s">
        <v>454</v>
      </c>
      <c r="D12" s="71" t="s">
        <v>318</v>
      </c>
      <c r="E12" s="69" t="s">
        <v>319</v>
      </c>
      <c r="F12" s="72" t="s">
        <v>320</v>
      </c>
      <c r="G12" s="71" t="s">
        <v>98</v>
      </c>
      <c r="H12" s="71" t="s">
        <v>38</v>
      </c>
      <c r="I12" s="71" t="s">
        <v>38</v>
      </c>
      <c r="J12" s="71" t="s">
        <v>38</v>
      </c>
      <c r="K12" s="71" t="s">
        <v>252</v>
      </c>
      <c r="L12" s="71" t="s">
        <v>240</v>
      </c>
      <c r="M12" s="71" t="s">
        <v>253</v>
      </c>
      <c r="N12" s="71" t="s">
        <v>91</v>
      </c>
      <c r="O12" s="73">
        <v>30</v>
      </c>
      <c r="P12" s="73">
        <v>30</v>
      </c>
      <c r="Q12" s="73">
        <v>30</v>
      </c>
      <c r="R12" s="94">
        <v>2532</v>
      </c>
      <c r="S12" s="94">
        <v>1035</v>
      </c>
      <c r="T12" s="75" t="s">
        <v>324</v>
      </c>
      <c r="U12" s="96"/>
    </row>
    <row r="13" spans="1:21" ht="86.1" customHeight="1">
      <c r="A13" s="69">
        <v>7</v>
      </c>
      <c r="B13" s="79" t="s">
        <v>325</v>
      </c>
      <c r="C13" s="74" t="s">
        <v>326</v>
      </c>
      <c r="D13" s="71" t="s">
        <v>327</v>
      </c>
      <c r="E13" s="69" t="s">
        <v>319</v>
      </c>
      <c r="F13" s="72" t="s">
        <v>320</v>
      </c>
      <c r="G13" s="71" t="s">
        <v>86</v>
      </c>
      <c r="H13" s="71" t="s">
        <v>38</v>
      </c>
      <c r="I13" s="71" t="s">
        <v>38</v>
      </c>
      <c r="J13" s="71" t="s">
        <v>38</v>
      </c>
      <c r="K13" s="71" t="s">
        <v>200</v>
      </c>
      <c r="L13" s="71" t="s">
        <v>254</v>
      </c>
      <c r="M13" s="71" t="s">
        <v>128</v>
      </c>
      <c r="N13" s="71" t="s">
        <v>251</v>
      </c>
      <c r="O13" s="73">
        <v>200</v>
      </c>
      <c r="P13" s="73">
        <f t="shared" si="2"/>
        <v>200</v>
      </c>
      <c r="Q13" s="73">
        <v>200</v>
      </c>
      <c r="R13" s="92">
        <v>1766</v>
      </c>
      <c r="S13" s="92">
        <v>960</v>
      </c>
      <c r="T13" s="75" t="s">
        <v>328</v>
      </c>
      <c r="U13" s="93"/>
    </row>
    <row r="14" spans="1:21" s="56" customFormat="1" ht="80.099999999999994" customHeight="1">
      <c r="A14" s="69">
        <v>8</v>
      </c>
      <c r="B14" s="71" t="s">
        <v>329</v>
      </c>
      <c r="C14" s="70" t="s">
        <v>330</v>
      </c>
      <c r="D14" s="71" t="s">
        <v>331</v>
      </c>
      <c r="E14" s="71" t="s">
        <v>332</v>
      </c>
      <c r="F14" s="72" t="s">
        <v>333</v>
      </c>
      <c r="G14" s="71" t="s">
        <v>98</v>
      </c>
      <c r="H14" s="71" t="s">
        <v>38</v>
      </c>
      <c r="I14" s="71" t="s">
        <v>38</v>
      </c>
      <c r="J14" s="71" t="s">
        <v>38</v>
      </c>
      <c r="K14" s="71" t="s">
        <v>38</v>
      </c>
      <c r="L14" s="71" t="s">
        <v>38</v>
      </c>
      <c r="M14" s="71" t="s">
        <v>334</v>
      </c>
      <c r="N14" s="71" t="s">
        <v>91</v>
      </c>
      <c r="O14" s="78">
        <v>180</v>
      </c>
      <c r="P14" s="78">
        <v>180</v>
      </c>
      <c r="Q14" s="78">
        <v>180</v>
      </c>
      <c r="R14" s="94">
        <v>60</v>
      </c>
      <c r="S14" s="94">
        <v>20</v>
      </c>
      <c r="T14" s="70" t="s">
        <v>109</v>
      </c>
      <c r="U14" s="93"/>
    </row>
    <row r="15" spans="1:21" s="56" customFormat="1" ht="80.099999999999994" customHeight="1">
      <c r="A15" s="69">
        <v>9</v>
      </c>
      <c r="B15" s="76" t="s">
        <v>455</v>
      </c>
      <c r="C15" s="70" t="s">
        <v>456</v>
      </c>
      <c r="D15" s="71" t="s">
        <v>398</v>
      </c>
      <c r="E15" s="71" t="s">
        <v>457</v>
      </c>
      <c r="F15" s="72"/>
      <c r="G15" s="71"/>
      <c r="H15" s="71"/>
      <c r="I15" s="71"/>
      <c r="J15" s="71"/>
      <c r="K15" s="71"/>
      <c r="L15" s="71"/>
      <c r="M15" s="71"/>
      <c r="N15" s="71"/>
      <c r="O15" s="78">
        <v>300</v>
      </c>
      <c r="P15" s="78">
        <v>300</v>
      </c>
      <c r="Q15" s="78">
        <v>300</v>
      </c>
      <c r="R15" s="94"/>
      <c r="S15" s="94"/>
      <c r="T15" s="70" t="s">
        <v>458</v>
      </c>
      <c r="U15" s="71"/>
    </row>
    <row r="16" spans="1:21" s="57" customFormat="1" ht="35.1" customHeight="1">
      <c r="A16" s="80" t="s">
        <v>336</v>
      </c>
      <c r="B16" s="196" t="s">
        <v>337</v>
      </c>
      <c r="C16" s="197"/>
      <c r="D16" s="66"/>
      <c r="E16" s="80"/>
      <c r="F16" s="80"/>
      <c r="G16" s="100"/>
      <c r="H16" s="100"/>
      <c r="I16" s="100"/>
      <c r="J16" s="100"/>
      <c r="K16" s="100"/>
      <c r="L16" s="100"/>
      <c r="M16" s="100"/>
      <c r="N16" s="100"/>
      <c r="O16" s="67">
        <f t="shared" ref="O16:S16" si="3">SUBTOTAL(9,O17:O17)</f>
        <v>320</v>
      </c>
      <c r="P16" s="67">
        <f t="shared" si="3"/>
        <v>320</v>
      </c>
      <c r="Q16" s="67">
        <f t="shared" si="3"/>
        <v>320</v>
      </c>
      <c r="R16" s="90">
        <f t="shared" si="3"/>
        <v>10</v>
      </c>
      <c r="S16" s="90">
        <f t="shared" si="3"/>
        <v>0</v>
      </c>
      <c r="T16" s="95"/>
      <c r="U16" s="108"/>
    </row>
    <row r="17" spans="1:21" s="58" customFormat="1" ht="80.099999999999994" customHeight="1">
      <c r="A17" s="69">
        <v>10</v>
      </c>
      <c r="B17" s="69" t="s">
        <v>338</v>
      </c>
      <c r="C17" s="75" t="s">
        <v>339</v>
      </c>
      <c r="D17" s="71" t="s">
        <v>340</v>
      </c>
      <c r="E17" s="69" t="s">
        <v>341</v>
      </c>
      <c r="F17" s="72" t="s">
        <v>342</v>
      </c>
      <c r="G17" s="71" t="s">
        <v>117</v>
      </c>
      <c r="H17" s="71" t="s">
        <v>38</v>
      </c>
      <c r="I17" s="71" t="s">
        <v>38</v>
      </c>
      <c r="J17" s="71" t="s">
        <v>38</v>
      </c>
      <c r="K17" s="71" t="s">
        <v>38</v>
      </c>
      <c r="L17" s="71" t="s">
        <v>38</v>
      </c>
      <c r="M17" s="71" t="s">
        <v>118</v>
      </c>
      <c r="N17" s="71" t="s">
        <v>119</v>
      </c>
      <c r="O17" s="78">
        <v>320</v>
      </c>
      <c r="P17" s="78">
        <v>320</v>
      </c>
      <c r="Q17" s="78">
        <v>320</v>
      </c>
      <c r="R17" s="92">
        <v>10</v>
      </c>
      <c r="S17" s="92"/>
      <c r="T17" s="75" t="s">
        <v>343</v>
      </c>
      <c r="U17" s="69"/>
    </row>
    <row r="18" spans="1:21" s="57" customFormat="1" ht="35.1" customHeight="1">
      <c r="A18" s="80" t="s">
        <v>344</v>
      </c>
      <c r="B18" s="196" t="s">
        <v>345</v>
      </c>
      <c r="C18" s="197"/>
      <c r="D18" s="66"/>
      <c r="E18" s="80"/>
      <c r="F18" s="80"/>
      <c r="G18" s="100"/>
      <c r="H18" s="100"/>
      <c r="I18" s="100"/>
      <c r="J18" s="100"/>
      <c r="K18" s="100"/>
      <c r="L18" s="100"/>
      <c r="M18" s="100"/>
      <c r="N18" s="100"/>
      <c r="O18" s="67">
        <f t="shared" ref="O18:S18" si="4">SUBTOTAL(9,O19:O19)</f>
        <v>15000</v>
      </c>
      <c r="P18" s="67">
        <f t="shared" si="4"/>
        <v>2800</v>
      </c>
      <c r="Q18" s="67">
        <f t="shared" si="4"/>
        <v>2800</v>
      </c>
      <c r="R18" s="90">
        <f t="shared" si="4"/>
        <v>600</v>
      </c>
      <c r="S18" s="90">
        <f t="shared" si="4"/>
        <v>30</v>
      </c>
      <c r="T18" s="95"/>
      <c r="U18" s="108"/>
    </row>
    <row r="19" spans="1:21" s="59" customFormat="1" ht="80.099999999999994" customHeight="1">
      <c r="A19" s="69">
        <v>11</v>
      </c>
      <c r="B19" s="76" t="s">
        <v>346</v>
      </c>
      <c r="C19" s="87" t="s">
        <v>459</v>
      </c>
      <c r="D19" s="71" t="s">
        <v>348</v>
      </c>
      <c r="E19" s="69" t="s">
        <v>341</v>
      </c>
      <c r="F19" s="72" t="s">
        <v>349</v>
      </c>
      <c r="G19" s="71" t="s">
        <v>38</v>
      </c>
      <c r="H19" s="71" t="s">
        <v>38</v>
      </c>
      <c r="I19" s="71" t="s">
        <v>128</v>
      </c>
      <c r="J19" s="71" t="s">
        <v>129</v>
      </c>
      <c r="K19" s="71" t="s">
        <v>130</v>
      </c>
      <c r="L19" s="71" t="s">
        <v>131</v>
      </c>
      <c r="M19" s="71" t="s">
        <v>132</v>
      </c>
      <c r="N19" s="71" t="s">
        <v>133</v>
      </c>
      <c r="O19" s="106">
        <v>15000</v>
      </c>
      <c r="P19" s="106">
        <v>2800</v>
      </c>
      <c r="Q19" s="106">
        <v>2800</v>
      </c>
      <c r="R19" s="92">
        <v>600</v>
      </c>
      <c r="S19" s="92">
        <v>30</v>
      </c>
      <c r="T19" s="75" t="s">
        <v>350</v>
      </c>
      <c r="U19" s="71" t="s">
        <v>351</v>
      </c>
    </row>
    <row r="20" spans="1:21" s="57" customFormat="1" ht="35.1" customHeight="1">
      <c r="A20" s="80" t="s">
        <v>352</v>
      </c>
      <c r="B20" s="196" t="s">
        <v>353</v>
      </c>
      <c r="C20" s="197"/>
      <c r="D20" s="66"/>
      <c r="E20" s="80"/>
      <c r="F20" s="80"/>
      <c r="G20" s="100"/>
      <c r="H20" s="100"/>
      <c r="I20" s="100"/>
      <c r="J20" s="100"/>
      <c r="K20" s="100"/>
      <c r="L20" s="100"/>
      <c r="M20" s="100"/>
      <c r="N20" s="100"/>
      <c r="O20" s="67">
        <f t="shared" ref="O20:S20" si="5">SUBTOTAL(9,O21:O22)</f>
        <v>400</v>
      </c>
      <c r="P20" s="67">
        <f t="shared" si="5"/>
        <v>400</v>
      </c>
      <c r="Q20" s="67">
        <f t="shared" si="5"/>
        <v>400</v>
      </c>
      <c r="R20" s="90">
        <f t="shared" si="5"/>
        <v>3520</v>
      </c>
      <c r="S20" s="90">
        <f t="shared" si="5"/>
        <v>710</v>
      </c>
      <c r="T20" s="95"/>
      <c r="U20" s="108"/>
    </row>
    <row r="21" spans="1:21" ht="108" customHeight="1">
      <c r="A21" s="69">
        <v>12</v>
      </c>
      <c r="B21" s="69" t="s">
        <v>354</v>
      </c>
      <c r="C21" s="74" t="s">
        <v>355</v>
      </c>
      <c r="D21" s="71" t="s">
        <v>356</v>
      </c>
      <c r="E21" s="71" t="s">
        <v>357</v>
      </c>
      <c r="F21" s="71" t="s">
        <v>358</v>
      </c>
      <c r="G21" s="71" t="s">
        <v>143</v>
      </c>
      <c r="H21" s="71" t="s">
        <v>38</v>
      </c>
      <c r="I21" s="71" t="s">
        <v>38</v>
      </c>
      <c r="J21" s="71" t="s">
        <v>38</v>
      </c>
      <c r="K21" s="71" t="s">
        <v>38</v>
      </c>
      <c r="L21" s="71" t="s">
        <v>38</v>
      </c>
      <c r="M21" s="71" t="s">
        <v>359</v>
      </c>
      <c r="N21" s="71" t="s">
        <v>145</v>
      </c>
      <c r="O21" s="73">
        <v>300</v>
      </c>
      <c r="P21" s="73">
        <v>300</v>
      </c>
      <c r="Q21" s="73">
        <v>300</v>
      </c>
      <c r="R21" s="92">
        <v>3280</v>
      </c>
      <c r="S21" s="92">
        <v>560</v>
      </c>
      <c r="T21" s="75" t="s">
        <v>360</v>
      </c>
      <c r="U21" s="93"/>
    </row>
    <row r="22" spans="1:21" ht="80.099999999999994" customHeight="1">
      <c r="A22" s="69">
        <v>13</v>
      </c>
      <c r="B22" s="69" t="s">
        <v>361</v>
      </c>
      <c r="C22" s="74" t="s">
        <v>362</v>
      </c>
      <c r="D22" s="71" t="s">
        <v>363</v>
      </c>
      <c r="E22" s="71" t="s">
        <v>364</v>
      </c>
      <c r="F22" s="71" t="s">
        <v>358</v>
      </c>
      <c r="G22" s="71" t="s">
        <v>246</v>
      </c>
      <c r="H22" s="71" t="s">
        <v>38</v>
      </c>
      <c r="I22" s="71" t="s">
        <v>38</v>
      </c>
      <c r="J22" s="71" t="s">
        <v>38</v>
      </c>
      <c r="K22" s="71" t="s">
        <v>38</v>
      </c>
      <c r="L22" s="71" t="s">
        <v>38</v>
      </c>
      <c r="M22" s="71" t="s">
        <v>128</v>
      </c>
      <c r="N22" s="71" t="s">
        <v>145</v>
      </c>
      <c r="O22" s="73">
        <v>100</v>
      </c>
      <c r="P22" s="73">
        <v>100</v>
      </c>
      <c r="Q22" s="73">
        <v>100</v>
      </c>
      <c r="R22" s="92">
        <v>240</v>
      </c>
      <c r="S22" s="92">
        <v>150</v>
      </c>
      <c r="T22" s="75" t="s">
        <v>360</v>
      </c>
      <c r="U22" s="93"/>
    </row>
    <row r="23" spans="1:21" s="57" customFormat="1" ht="35.1" customHeight="1">
      <c r="A23" s="80" t="s">
        <v>365</v>
      </c>
      <c r="B23" s="221" t="s">
        <v>460</v>
      </c>
      <c r="C23" s="197"/>
      <c r="D23" s="66"/>
      <c r="E23" s="80"/>
      <c r="F23" s="80"/>
      <c r="G23" s="100"/>
      <c r="H23" s="100"/>
      <c r="I23" s="100"/>
      <c r="J23" s="100"/>
      <c r="K23" s="100"/>
      <c r="L23" s="100"/>
      <c r="M23" s="100"/>
      <c r="N23" s="100"/>
      <c r="O23" s="67">
        <f>SUBTOTAL(9,O24:O27)</f>
        <v>495</v>
      </c>
      <c r="P23" s="67">
        <f>SUBTOTAL(9,P24:P27)</f>
        <v>495</v>
      </c>
      <c r="Q23" s="67">
        <f>SUBTOTAL(9,Q24:Q27)</f>
        <v>495</v>
      </c>
      <c r="R23" s="90">
        <f>SUBTOTAL(9,R24:R27)</f>
        <v>3102</v>
      </c>
      <c r="S23" s="90">
        <f>SUBTOTAL(9,S24:S27)</f>
        <v>1433</v>
      </c>
      <c r="T23" s="95"/>
      <c r="U23" s="108"/>
    </row>
    <row r="24" spans="1:21" ht="80.099999999999994" customHeight="1">
      <c r="A24" s="71">
        <v>14</v>
      </c>
      <c r="B24" s="71" t="s">
        <v>367</v>
      </c>
      <c r="C24" s="70" t="s">
        <v>461</v>
      </c>
      <c r="D24" s="71" t="s">
        <v>318</v>
      </c>
      <c r="E24" s="69" t="s">
        <v>319</v>
      </c>
      <c r="F24" s="72" t="s">
        <v>320</v>
      </c>
      <c r="G24" s="71" t="s">
        <v>95</v>
      </c>
      <c r="H24" s="71" t="s">
        <v>38</v>
      </c>
      <c r="I24" s="71" t="s">
        <v>234</v>
      </c>
      <c r="J24" s="71" t="s">
        <v>248</v>
      </c>
      <c r="K24" s="71" t="s">
        <v>243</v>
      </c>
      <c r="L24" s="71" t="s">
        <v>258</v>
      </c>
      <c r="M24" s="71" t="s">
        <v>128</v>
      </c>
      <c r="N24" s="71" t="s">
        <v>251</v>
      </c>
      <c r="O24" s="83">
        <v>145</v>
      </c>
      <c r="P24" s="83">
        <v>145</v>
      </c>
      <c r="Q24" s="83">
        <v>145</v>
      </c>
      <c r="R24" s="94">
        <v>2532</v>
      </c>
      <c r="S24" s="94">
        <v>1035</v>
      </c>
      <c r="T24" s="70" t="s">
        <v>462</v>
      </c>
      <c r="U24" s="107"/>
    </row>
    <row r="25" spans="1:21" ht="86.1" customHeight="1">
      <c r="A25" s="71">
        <v>15</v>
      </c>
      <c r="B25" s="79" t="s">
        <v>370</v>
      </c>
      <c r="C25" s="74" t="s">
        <v>463</v>
      </c>
      <c r="D25" s="71" t="s">
        <v>372</v>
      </c>
      <c r="E25" s="69" t="s">
        <v>373</v>
      </c>
      <c r="F25" s="69" t="s">
        <v>374</v>
      </c>
      <c r="G25" s="71">
        <v>2021.12</v>
      </c>
      <c r="H25" s="71" t="s">
        <v>38</v>
      </c>
      <c r="I25" s="71" t="s">
        <v>38</v>
      </c>
      <c r="J25" s="71" t="s">
        <v>38</v>
      </c>
      <c r="K25" s="71" t="s">
        <v>38</v>
      </c>
      <c r="L25" s="71" t="s">
        <v>38</v>
      </c>
      <c r="M25" s="71" t="s">
        <v>164</v>
      </c>
      <c r="N25" s="71" t="s">
        <v>165</v>
      </c>
      <c r="O25" s="73">
        <v>20</v>
      </c>
      <c r="P25" s="73">
        <v>20</v>
      </c>
      <c r="Q25" s="73">
        <v>20</v>
      </c>
      <c r="R25" s="92">
        <v>30</v>
      </c>
      <c r="S25" s="92">
        <v>18</v>
      </c>
      <c r="T25" s="74" t="s">
        <v>375</v>
      </c>
      <c r="U25" s="93"/>
    </row>
    <row r="26" spans="1:21" ht="290.10000000000002" customHeight="1">
      <c r="A26" s="71">
        <v>16</v>
      </c>
      <c r="B26" s="69" t="s">
        <v>376</v>
      </c>
      <c r="C26" s="74" t="s">
        <v>464</v>
      </c>
      <c r="D26" s="71" t="s">
        <v>356</v>
      </c>
      <c r="E26" s="69" t="s">
        <v>378</v>
      </c>
      <c r="F26" s="72" t="s">
        <v>379</v>
      </c>
      <c r="G26" s="71" t="s">
        <v>171</v>
      </c>
      <c r="H26" s="71" t="s">
        <v>38</v>
      </c>
      <c r="I26" s="71" t="s">
        <v>38</v>
      </c>
      <c r="J26" s="71" t="s">
        <v>38</v>
      </c>
      <c r="K26" s="71" t="s">
        <v>38</v>
      </c>
      <c r="L26" s="71" t="s">
        <v>38</v>
      </c>
      <c r="M26" s="71" t="s">
        <v>171</v>
      </c>
      <c r="N26" s="71" t="s">
        <v>119</v>
      </c>
      <c r="O26" s="78">
        <f t="shared" ref="O26:Q26" si="6">111+99</f>
        <v>210</v>
      </c>
      <c r="P26" s="78">
        <f t="shared" si="6"/>
        <v>210</v>
      </c>
      <c r="Q26" s="78">
        <f t="shared" si="6"/>
        <v>210</v>
      </c>
      <c r="R26" s="92">
        <f>360+180</f>
        <v>540</v>
      </c>
      <c r="S26" s="92">
        <f>300+80</f>
        <v>380</v>
      </c>
      <c r="T26" s="74" t="s">
        <v>380</v>
      </c>
      <c r="U26" s="93"/>
    </row>
    <row r="27" spans="1:21" ht="66.95" customHeight="1">
      <c r="A27" s="71">
        <v>17</v>
      </c>
      <c r="B27" s="77" t="s">
        <v>465</v>
      </c>
      <c r="C27" s="85" t="s">
        <v>466</v>
      </c>
      <c r="D27" s="77" t="s">
        <v>467</v>
      </c>
      <c r="E27" s="77" t="s">
        <v>468</v>
      </c>
      <c r="F27" s="76" t="s">
        <v>358</v>
      </c>
      <c r="G27" s="71"/>
      <c r="H27" s="71"/>
      <c r="I27" s="71"/>
      <c r="J27" s="71"/>
      <c r="K27" s="71"/>
      <c r="L27" s="71"/>
      <c r="M27" s="71"/>
      <c r="N27" s="71"/>
      <c r="O27" s="78">
        <v>120</v>
      </c>
      <c r="P27" s="78">
        <v>120</v>
      </c>
      <c r="Q27" s="78">
        <v>120</v>
      </c>
      <c r="R27" s="92"/>
      <c r="S27" s="92"/>
      <c r="T27" s="74" t="s">
        <v>469</v>
      </c>
      <c r="U27" s="93"/>
    </row>
    <row r="28" spans="1:21" s="57" customFormat="1" ht="35.1" customHeight="1">
      <c r="A28" s="80" t="s">
        <v>381</v>
      </c>
      <c r="B28" s="196" t="s">
        <v>382</v>
      </c>
      <c r="C28" s="197"/>
      <c r="D28" s="66"/>
      <c r="E28" s="80"/>
      <c r="F28" s="80"/>
      <c r="G28" s="100"/>
      <c r="H28" s="100"/>
      <c r="I28" s="100"/>
      <c r="J28" s="100"/>
      <c r="K28" s="100"/>
      <c r="L28" s="100"/>
      <c r="M28" s="100"/>
      <c r="N28" s="100"/>
      <c r="O28" s="67">
        <f t="shared" ref="O28:S28" si="7">SUBTOTAL(9,O29:O30)</f>
        <v>120</v>
      </c>
      <c r="P28" s="67">
        <f t="shared" si="7"/>
        <v>120</v>
      </c>
      <c r="Q28" s="67">
        <f t="shared" si="7"/>
        <v>120</v>
      </c>
      <c r="R28" s="90">
        <f t="shared" si="7"/>
        <v>1540</v>
      </c>
      <c r="S28" s="90">
        <f t="shared" si="7"/>
        <v>0</v>
      </c>
      <c r="T28" s="95"/>
      <c r="U28" s="108"/>
    </row>
    <row r="29" spans="1:21" ht="107.1" customHeight="1">
      <c r="A29" s="71">
        <v>18</v>
      </c>
      <c r="B29" s="101" t="s">
        <v>175</v>
      </c>
      <c r="C29" s="74" t="s">
        <v>470</v>
      </c>
      <c r="D29" s="71" t="s">
        <v>385</v>
      </c>
      <c r="E29" s="71" t="s">
        <v>386</v>
      </c>
      <c r="F29" s="71" t="s">
        <v>387</v>
      </c>
      <c r="G29" s="71" t="s">
        <v>78</v>
      </c>
      <c r="H29" s="71" t="s">
        <v>38</v>
      </c>
      <c r="I29" s="71" t="s">
        <v>38</v>
      </c>
      <c r="J29" s="71" t="s">
        <v>38</v>
      </c>
      <c r="K29" s="71" t="s">
        <v>38</v>
      </c>
      <c r="L29" s="71" t="s">
        <v>38</v>
      </c>
      <c r="M29" s="71" t="s">
        <v>180</v>
      </c>
      <c r="N29" s="71" t="s">
        <v>119</v>
      </c>
      <c r="O29" s="73">
        <v>90</v>
      </c>
      <c r="P29" s="73">
        <v>90</v>
      </c>
      <c r="Q29" s="73">
        <v>90</v>
      </c>
      <c r="R29" s="92">
        <v>1500</v>
      </c>
      <c r="S29" s="92"/>
      <c r="T29" s="75" t="s">
        <v>388</v>
      </c>
      <c r="U29" s="93"/>
    </row>
    <row r="30" spans="1:21" ht="80.099999999999994" customHeight="1">
      <c r="A30" s="71">
        <v>19</v>
      </c>
      <c r="B30" s="79" t="s">
        <v>389</v>
      </c>
      <c r="C30" s="75" t="s">
        <v>390</v>
      </c>
      <c r="D30" s="76" t="s">
        <v>184</v>
      </c>
      <c r="E30" s="69" t="s">
        <v>391</v>
      </c>
      <c r="F30" s="72" t="s">
        <v>392</v>
      </c>
      <c r="G30" s="71" t="s">
        <v>186</v>
      </c>
      <c r="H30" s="71" t="s">
        <v>38</v>
      </c>
      <c r="I30" s="71" t="s">
        <v>38</v>
      </c>
      <c r="J30" s="71" t="s">
        <v>38</v>
      </c>
      <c r="K30" s="71" t="s">
        <v>38</v>
      </c>
      <c r="L30" s="71" t="s">
        <v>38</v>
      </c>
      <c r="M30" s="71">
        <v>2022.3</v>
      </c>
      <c r="N30" s="71" t="s">
        <v>187</v>
      </c>
      <c r="O30" s="73">
        <v>30</v>
      </c>
      <c r="P30" s="73">
        <v>30</v>
      </c>
      <c r="Q30" s="73">
        <v>30</v>
      </c>
      <c r="R30" s="92">
        <v>40</v>
      </c>
      <c r="S30" s="92"/>
      <c r="T30" s="75" t="s">
        <v>393</v>
      </c>
      <c r="U30" s="93"/>
    </row>
    <row r="31" spans="1:21" s="57" customFormat="1" ht="35.1" customHeight="1">
      <c r="A31" s="80" t="s">
        <v>394</v>
      </c>
      <c r="B31" s="196" t="s">
        <v>395</v>
      </c>
      <c r="C31" s="197"/>
      <c r="D31" s="66"/>
      <c r="E31" s="80"/>
      <c r="F31" s="80"/>
      <c r="G31" s="100"/>
      <c r="H31" s="100"/>
      <c r="I31" s="100"/>
      <c r="J31" s="100"/>
      <c r="K31" s="100"/>
      <c r="L31" s="100"/>
      <c r="M31" s="100"/>
      <c r="N31" s="100"/>
      <c r="O31" s="67">
        <f t="shared" ref="O31:S31" si="8">SUBTOTAL(9,O32:O35)</f>
        <v>845</v>
      </c>
      <c r="P31" s="67">
        <f t="shared" si="8"/>
        <v>845</v>
      </c>
      <c r="Q31" s="67">
        <f t="shared" si="8"/>
        <v>845</v>
      </c>
      <c r="R31" s="90">
        <f t="shared" si="8"/>
        <v>3836</v>
      </c>
      <c r="S31" s="90">
        <f t="shared" si="8"/>
        <v>1038</v>
      </c>
      <c r="T31" s="95"/>
      <c r="U31" s="108"/>
    </row>
    <row r="32" spans="1:21" s="58" customFormat="1" ht="80.099999999999994" customHeight="1">
      <c r="A32" s="69">
        <v>20</v>
      </c>
      <c r="B32" s="71" t="s">
        <v>396</v>
      </c>
      <c r="C32" s="70" t="s">
        <v>471</v>
      </c>
      <c r="D32" s="71" t="s">
        <v>398</v>
      </c>
      <c r="E32" s="71" t="s">
        <v>399</v>
      </c>
      <c r="F32" s="72" t="s">
        <v>311</v>
      </c>
      <c r="G32" s="71" t="s">
        <v>312</v>
      </c>
      <c r="H32" s="71" t="s">
        <v>38</v>
      </c>
      <c r="I32" s="71" t="s">
        <v>312</v>
      </c>
      <c r="J32" s="71" t="s">
        <v>312</v>
      </c>
      <c r="K32" s="105" t="s">
        <v>200</v>
      </c>
      <c r="L32" s="105" t="s">
        <v>235</v>
      </c>
      <c r="M32" s="105" t="s">
        <v>236</v>
      </c>
      <c r="N32" s="105" t="s">
        <v>237</v>
      </c>
      <c r="O32" s="78">
        <v>240</v>
      </c>
      <c r="P32" s="78">
        <v>240</v>
      </c>
      <c r="Q32" s="78">
        <v>240</v>
      </c>
      <c r="R32" s="92">
        <v>200</v>
      </c>
      <c r="S32" s="92">
        <v>30</v>
      </c>
      <c r="T32" s="84" t="s">
        <v>400</v>
      </c>
      <c r="U32" s="93"/>
    </row>
    <row r="33" spans="1:23" s="58" customFormat="1" ht="108" customHeight="1">
      <c r="A33" s="69">
        <v>21</v>
      </c>
      <c r="B33" s="69" t="s">
        <v>401</v>
      </c>
      <c r="C33" s="70" t="s">
        <v>472</v>
      </c>
      <c r="D33" s="71" t="s">
        <v>300</v>
      </c>
      <c r="E33" s="69" t="s">
        <v>301</v>
      </c>
      <c r="F33" s="72" t="s">
        <v>302</v>
      </c>
      <c r="G33" s="71" t="s">
        <v>198</v>
      </c>
      <c r="H33" s="71" t="s">
        <v>89</v>
      </c>
      <c r="I33" s="71" t="s">
        <v>198</v>
      </c>
      <c r="J33" s="71" t="s">
        <v>231</v>
      </c>
      <c r="K33" s="71" t="s">
        <v>38</v>
      </c>
      <c r="L33" s="71" t="s">
        <v>232</v>
      </c>
      <c r="M33" s="71" t="s">
        <v>79</v>
      </c>
      <c r="N33" s="71" t="s">
        <v>268</v>
      </c>
      <c r="O33" s="73">
        <v>390</v>
      </c>
      <c r="P33" s="73">
        <v>390</v>
      </c>
      <c r="Q33" s="73">
        <v>390</v>
      </c>
      <c r="R33" s="92">
        <v>241</v>
      </c>
      <c r="S33" s="92">
        <v>122</v>
      </c>
      <c r="T33" s="70" t="s">
        <v>473</v>
      </c>
      <c r="U33" s="96"/>
    </row>
    <row r="34" spans="1:23" s="56" customFormat="1" ht="80.099999999999994" customHeight="1">
      <c r="A34" s="69">
        <v>22</v>
      </c>
      <c r="B34" s="79" t="s">
        <v>404</v>
      </c>
      <c r="C34" s="70" t="s">
        <v>474</v>
      </c>
      <c r="D34" s="71" t="s">
        <v>406</v>
      </c>
      <c r="E34" s="71" t="s">
        <v>407</v>
      </c>
      <c r="F34" s="72" t="s">
        <v>320</v>
      </c>
      <c r="G34" s="71" t="s">
        <v>95</v>
      </c>
      <c r="H34" s="71" t="s">
        <v>38</v>
      </c>
      <c r="I34" s="71" t="s">
        <v>234</v>
      </c>
      <c r="J34" s="71" t="s">
        <v>248</v>
      </c>
      <c r="K34" s="71" t="s">
        <v>243</v>
      </c>
      <c r="L34" s="71" t="s">
        <v>258</v>
      </c>
      <c r="M34" s="71" t="s">
        <v>128</v>
      </c>
      <c r="N34" s="71" t="s">
        <v>251</v>
      </c>
      <c r="O34" s="83">
        <v>155</v>
      </c>
      <c r="P34" s="83">
        <v>155</v>
      </c>
      <c r="Q34" s="83">
        <v>155</v>
      </c>
      <c r="R34" s="92">
        <v>2719</v>
      </c>
      <c r="S34" s="92">
        <v>800</v>
      </c>
      <c r="T34" s="70" t="s">
        <v>462</v>
      </c>
      <c r="U34" s="84" t="s">
        <v>409</v>
      </c>
    </row>
    <row r="35" spans="1:23" s="60" customFormat="1" ht="90" customHeight="1">
      <c r="A35" s="69">
        <v>23</v>
      </c>
      <c r="B35" s="79" t="s">
        <v>410</v>
      </c>
      <c r="C35" s="84" t="s">
        <v>411</v>
      </c>
      <c r="D35" s="71" t="s">
        <v>412</v>
      </c>
      <c r="E35" s="69" t="s">
        <v>413</v>
      </c>
      <c r="F35" s="69" t="s">
        <v>414</v>
      </c>
      <c r="G35" s="71" t="s">
        <v>180</v>
      </c>
      <c r="H35" s="71" t="s">
        <v>38</v>
      </c>
      <c r="I35" s="71" t="s">
        <v>60</v>
      </c>
      <c r="J35" s="71" t="s">
        <v>244</v>
      </c>
      <c r="K35" s="71" t="s">
        <v>244</v>
      </c>
      <c r="L35" s="71" t="s">
        <v>245</v>
      </c>
      <c r="M35" s="71" t="s">
        <v>246</v>
      </c>
      <c r="N35" s="71" t="s">
        <v>247</v>
      </c>
      <c r="O35" s="73">
        <v>60</v>
      </c>
      <c r="P35" s="73">
        <v>60</v>
      </c>
      <c r="Q35" s="73">
        <v>60</v>
      </c>
      <c r="R35" s="92">
        <v>676</v>
      </c>
      <c r="S35" s="92">
        <v>86</v>
      </c>
      <c r="T35" s="75" t="s">
        <v>415</v>
      </c>
      <c r="U35" s="75" t="s">
        <v>416</v>
      </c>
    </row>
    <row r="36" spans="1:23" s="57" customFormat="1" ht="35.1" customHeight="1">
      <c r="A36" s="82" t="s">
        <v>203</v>
      </c>
      <c r="B36" s="197" t="s">
        <v>426</v>
      </c>
      <c r="C36" s="197"/>
      <c r="D36" s="66"/>
      <c r="E36" s="81"/>
      <c r="F36" s="81"/>
      <c r="G36" s="102"/>
      <c r="H36" s="102"/>
      <c r="I36" s="102"/>
      <c r="J36" s="102"/>
      <c r="K36" s="102"/>
      <c r="L36" s="102"/>
      <c r="M36" s="102"/>
      <c r="N36" s="102"/>
      <c r="O36" s="67">
        <f t="shared" ref="O36:S36" si="9">SUBTOTAL(9,O37:O38)</f>
        <v>12041</v>
      </c>
      <c r="P36" s="67">
        <f t="shared" si="9"/>
        <v>880</v>
      </c>
      <c r="Q36" s="67">
        <f t="shared" si="9"/>
        <v>880</v>
      </c>
      <c r="R36" s="90">
        <f t="shared" si="9"/>
        <v>70200</v>
      </c>
      <c r="S36" s="90">
        <f t="shared" si="9"/>
        <v>23120</v>
      </c>
      <c r="T36" s="97"/>
      <c r="U36" s="68"/>
      <c r="V36" s="62"/>
      <c r="W36" s="62"/>
    </row>
    <row r="37" spans="1:23" s="57" customFormat="1" ht="80.099999999999994" customHeight="1">
      <c r="A37" s="69">
        <v>24</v>
      </c>
      <c r="B37" s="69" t="s">
        <v>427</v>
      </c>
      <c r="C37" s="84" t="s">
        <v>475</v>
      </c>
      <c r="D37" s="71" t="s">
        <v>372</v>
      </c>
      <c r="E37" s="69" t="s">
        <v>373</v>
      </c>
      <c r="F37" s="69" t="s">
        <v>374</v>
      </c>
      <c r="G37" s="71" t="s">
        <v>117</v>
      </c>
      <c r="H37" s="71" t="s">
        <v>38</v>
      </c>
      <c r="I37" s="71" t="s">
        <v>38</v>
      </c>
      <c r="J37" s="71" t="s">
        <v>38</v>
      </c>
      <c r="K37" s="71" t="s">
        <v>38</v>
      </c>
      <c r="L37" s="71" t="s">
        <v>129</v>
      </c>
      <c r="M37" s="71" t="s">
        <v>219</v>
      </c>
      <c r="N37" s="71" t="s">
        <v>119</v>
      </c>
      <c r="O37" s="73">
        <f>113+67</f>
        <v>180</v>
      </c>
      <c r="P37" s="73">
        <v>180</v>
      </c>
      <c r="Q37" s="73">
        <v>180</v>
      </c>
      <c r="R37" s="92">
        <v>200</v>
      </c>
      <c r="S37" s="92">
        <v>120</v>
      </c>
      <c r="T37" s="75" t="s">
        <v>430</v>
      </c>
      <c r="U37" s="96"/>
    </row>
    <row r="38" spans="1:23" s="56" customFormat="1" ht="90.95" customHeight="1">
      <c r="A38" s="71">
        <v>25</v>
      </c>
      <c r="B38" s="71" t="s">
        <v>431</v>
      </c>
      <c r="C38" s="84" t="s">
        <v>432</v>
      </c>
      <c r="D38" s="71" t="s">
        <v>433</v>
      </c>
      <c r="E38" s="71" t="s">
        <v>434</v>
      </c>
      <c r="F38" s="72" t="s">
        <v>435</v>
      </c>
      <c r="G38" s="103" t="s">
        <v>97</v>
      </c>
      <c r="H38" s="103" t="s">
        <v>97</v>
      </c>
      <c r="I38" s="103" t="s">
        <v>128</v>
      </c>
      <c r="J38" s="103" t="s">
        <v>225</v>
      </c>
      <c r="K38" s="103" t="s">
        <v>226</v>
      </c>
      <c r="L38" s="103" t="s">
        <v>226</v>
      </c>
      <c r="M38" s="103" t="s">
        <v>227</v>
      </c>
      <c r="N38" s="71" t="s">
        <v>145</v>
      </c>
      <c r="O38" s="78">
        <v>11861</v>
      </c>
      <c r="P38" s="78">
        <v>700</v>
      </c>
      <c r="Q38" s="78">
        <v>700</v>
      </c>
      <c r="R38" s="92">
        <v>70000</v>
      </c>
      <c r="S38" s="92">
        <v>23000</v>
      </c>
      <c r="T38" s="84" t="s">
        <v>436</v>
      </c>
      <c r="U38" s="109" t="s">
        <v>437</v>
      </c>
    </row>
    <row r="39" spans="1:23" s="57" customFormat="1" ht="35.1" customHeight="1">
      <c r="A39" s="82" t="s">
        <v>425</v>
      </c>
      <c r="B39" s="198" t="s">
        <v>439</v>
      </c>
      <c r="C39" s="197"/>
      <c r="D39" s="66"/>
      <c r="E39" s="81"/>
      <c r="F39" s="81"/>
      <c r="G39" s="102"/>
      <c r="H39" s="102"/>
      <c r="I39" s="102"/>
      <c r="J39" s="102"/>
      <c r="K39" s="102"/>
      <c r="L39" s="102"/>
      <c r="M39" s="102"/>
      <c r="N39" s="102"/>
      <c r="O39" s="67">
        <f t="shared" ref="O39:S39" si="10">SUBTOTAL(9,O40:O40)</f>
        <v>50</v>
      </c>
      <c r="P39" s="67">
        <f t="shared" si="10"/>
        <v>50</v>
      </c>
      <c r="Q39" s="67">
        <f t="shared" si="10"/>
        <v>50</v>
      </c>
      <c r="R39" s="90">
        <f t="shared" si="10"/>
        <v>115</v>
      </c>
      <c r="S39" s="90">
        <f t="shared" si="10"/>
        <v>115</v>
      </c>
      <c r="T39" s="97"/>
      <c r="U39" s="68"/>
      <c r="V39" s="62"/>
      <c r="W39" s="62"/>
    </row>
    <row r="40" spans="1:23" s="61" customFormat="1" ht="80.099999999999994" customHeight="1">
      <c r="A40" s="71">
        <v>26</v>
      </c>
      <c r="B40" s="76" t="s">
        <v>440</v>
      </c>
      <c r="C40" s="84" t="s">
        <v>476</v>
      </c>
      <c r="D40" s="76" t="s">
        <v>442</v>
      </c>
      <c r="E40" s="76" t="s">
        <v>443</v>
      </c>
      <c r="F40" s="76" t="s">
        <v>444</v>
      </c>
      <c r="G40" s="71" t="s">
        <v>334</v>
      </c>
      <c r="H40" s="71" t="s">
        <v>38</v>
      </c>
      <c r="I40" s="71" t="s">
        <v>38</v>
      </c>
      <c r="J40" s="71" t="s">
        <v>38</v>
      </c>
      <c r="K40" s="105" t="s">
        <v>445</v>
      </c>
      <c r="L40" s="105" t="s">
        <v>445</v>
      </c>
      <c r="M40" s="105" t="s">
        <v>446</v>
      </c>
      <c r="N40" s="105" t="s">
        <v>447</v>
      </c>
      <c r="O40" s="78">
        <v>50</v>
      </c>
      <c r="P40" s="78">
        <v>50</v>
      </c>
      <c r="Q40" s="78">
        <v>50</v>
      </c>
      <c r="R40" s="92">
        <v>115</v>
      </c>
      <c r="S40" s="92">
        <v>115</v>
      </c>
      <c r="T40" s="70" t="s">
        <v>477</v>
      </c>
      <c r="U40" s="93"/>
    </row>
    <row r="41" spans="1:23" s="99" customFormat="1" ht="36" customHeight="1">
      <c r="A41" s="211" t="s">
        <v>478</v>
      </c>
      <c r="B41" s="212" t="s">
        <v>479</v>
      </c>
      <c r="C41" s="214" t="s">
        <v>480</v>
      </c>
      <c r="D41" s="214"/>
      <c r="E41" s="214"/>
      <c r="F41" s="214"/>
      <c r="G41" s="214"/>
      <c r="H41" s="214"/>
      <c r="I41" s="214"/>
      <c r="J41" s="214"/>
      <c r="K41" s="214"/>
      <c r="L41" s="214"/>
      <c r="M41" s="214"/>
      <c r="N41" s="214"/>
      <c r="O41" s="214"/>
      <c r="P41" s="214"/>
      <c r="Q41" s="214"/>
      <c r="R41" s="214"/>
      <c r="S41" s="214"/>
      <c r="T41" s="214"/>
      <c r="U41" s="214"/>
    </row>
    <row r="42" spans="1:23" ht="36" customHeight="1">
      <c r="A42" s="211"/>
      <c r="B42" s="212"/>
      <c r="C42" s="214" t="s">
        <v>481</v>
      </c>
      <c r="D42" s="214"/>
      <c r="E42" s="214"/>
      <c r="F42" s="214"/>
      <c r="G42" s="214"/>
      <c r="H42" s="214"/>
      <c r="I42" s="214"/>
      <c r="J42" s="214"/>
      <c r="K42" s="214"/>
      <c r="L42" s="214"/>
      <c r="M42" s="214"/>
      <c r="N42" s="214"/>
      <c r="O42" s="214"/>
      <c r="P42" s="214"/>
      <c r="Q42" s="214"/>
      <c r="R42" s="214"/>
      <c r="S42" s="214"/>
      <c r="T42" s="214"/>
      <c r="U42" s="214"/>
    </row>
    <row r="43" spans="1:23" ht="36" customHeight="1">
      <c r="A43" s="211"/>
      <c r="B43" s="213" t="s">
        <v>482</v>
      </c>
      <c r="C43" s="214" t="s">
        <v>483</v>
      </c>
      <c r="D43" s="214"/>
      <c r="E43" s="214"/>
      <c r="F43" s="214"/>
      <c r="G43" s="214"/>
      <c r="H43" s="214"/>
      <c r="I43" s="214"/>
      <c r="J43" s="214"/>
      <c r="K43" s="214"/>
      <c r="L43" s="214"/>
      <c r="M43" s="214"/>
      <c r="N43" s="214"/>
      <c r="O43" s="214"/>
      <c r="P43" s="214"/>
      <c r="Q43" s="214"/>
      <c r="R43" s="214"/>
      <c r="S43" s="214"/>
      <c r="T43" s="214"/>
      <c r="U43" s="214"/>
    </row>
    <row r="44" spans="1:23" ht="36" customHeight="1">
      <c r="A44" s="211"/>
      <c r="B44" s="213"/>
      <c r="C44" s="215" t="s">
        <v>484</v>
      </c>
      <c r="D44" s="216"/>
      <c r="E44" s="216"/>
      <c r="F44" s="216"/>
      <c r="G44" s="216"/>
      <c r="H44" s="216"/>
      <c r="I44" s="216"/>
      <c r="J44" s="216"/>
      <c r="K44" s="216"/>
      <c r="L44" s="216"/>
      <c r="M44" s="216"/>
      <c r="N44" s="216"/>
      <c r="O44" s="216"/>
      <c r="P44" s="216"/>
      <c r="Q44" s="216"/>
      <c r="R44" s="216"/>
      <c r="S44" s="216"/>
      <c r="T44" s="216"/>
      <c r="U44" s="217"/>
    </row>
    <row r="45" spans="1:23" ht="36" customHeight="1">
      <c r="A45" s="211"/>
      <c r="B45" s="213"/>
      <c r="C45" s="214" t="s">
        <v>485</v>
      </c>
      <c r="D45" s="214"/>
      <c r="E45" s="214"/>
      <c r="F45" s="214"/>
      <c r="G45" s="214"/>
      <c r="H45" s="214"/>
      <c r="I45" s="214"/>
      <c r="J45" s="214"/>
      <c r="K45" s="214"/>
      <c r="L45" s="214"/>
      <c r="M45" s="214"/>
      <c r="N45" s="214"/>
      <c r="O45" s="214"/>
      <c r="P45" s="214"/>
      <c r="Q45" s="214"/>
      <c r="R45" s="214"/>
      <c r="S45" s="214"/>
      <c r="T45" s="214"/>
      <c r="U45" s="214"/>
    </row>
    <row r="46" spans="1:23" ht="51.95" customHeight="1">
      <c r="A46" s="211"/>
      <c r="B46" s="104" t="s">
        <v>486</v>
      </c>
      <c r="C46" s="218" t="s">
        <v>487</v>
      </c>
      <c r="D46" s="219"/>
      <c r="E46" s="219"/>
      <c r="F46" s="219"/>
      <c r="G46" s="219"/>
      <c r="H46" s="219"/>
      <c r="I46" s="219"/>
      <c r="J46" s="219"/>
      <c r="K46" s="219"/>
      <c r="L46" s="219"/>
      <c r="M46" s="219"/>
      <c r="N46" s="219"/>
      <c r="O46" s="219"/>
      <c r="P46" s="219"/>
      <c r="Q46" s="219"/>
      <c r="R46" s="219"/>
      <c r="S46" s="219"/>
      <c r="T46" s="219"/>
      <c r="U46" s="219"/>
    </row>
    <row r="47" spans="1:23">
      <c r="C47" s="88"/>
      <c r="D47" s="89"/>
      <c r="E47" s="88"/>
      <c r="F47" s="88"/>
      <c r="G47" s="88"/>
      <c r="H47" s="88"/>
      <c r="I47" s="88"/>
      <c r="J47" s="88"/>
      <c r="K47" s="88"/>
      <c r="L47" s="88"/>
      <c r="M47" s="88"/>
      <c r="N47" s="88"/>
      <c r="O47" s="88"/>
      <c r="P47" s="88"/>
      <c r="Q47" s="88"/>
      <c r="R47" s="89"/>
      <c r="S47" s="89"/>
      <c r="T47" s="88"/>
      <c r="U47" s="88"/>
    </row>
    <row r="48" spans="1:23">
      <c r="C48" s="88"/>
      <c r="D48" s="89"/>
      <c r="E48" s="88"/>
      <c r="F48" s="88"/>
      <c r="G48" s="88"/>
      <c r="H48" s="88"/>
      <c r="I48" s="88"/>
      <c r="J48" s="88"/>
      <c r="K48" s="88"/>
      <c r="L48" s="88"/>
      <c r="M48" s="88"/>
      <c r="N48" s="88"/>
      <c r="O48" s="88"/>
      <c r="P48" s="88"/>
      <c r="Q48" s="88"/>
      <c r="R48" s="89"/>
      <c r="S48" s="89"/>
      <c r="T48" s="88"/>
      <c r="U48" s="88"/>
    </row>
  </sheetData>
  <autoFilter ref="A3:U46">
    <extLst/>
  </autoFilter>
  <mergeCells count="34">
    <mergeCell ref="T2:T3"/>
    <mergeCell ref="U2:U3"/>
    <mergeCell ref="B16:C16"/>
    <mergeCell ref="B18:C18"/>
    <mergeCell ref="B20:C20"/>
    <mergeCell ref="B23:C23"/>
    <mergeCell ref="A1:U1"/>
    <mergeCell ref="G2:N2"/>
    <mergeCell ref="R2:S2"/>
    <mergeCell ref="B4:C4"/>
    <mergeCell ref="B5:C5"/>
    <mergeCell ref="A2:A3"/>
    <mergeCell ref="D2:D3"/>
    <mergeCell ref="E2:E3"/>
    <mergeCell ref="F2:F3"/>
    <mergeCell ref="O2:O3"/>
    <mergeCell ref="P2:P3"/>
    <mergeCell ref="Q2:Q3"/>
    <mergeCell ref="A41:A46"/>
    <mergeCell ref="B2:B3"/>
    <mergeCell ref="B41:B42"/>
    <mergeCell ref="B43:B45"/>
    <mergeCell ref="C2:C3"/>
    <mergeCell ref="C42:U42"/>
    <mergeCell ref="C43:U43"/>
    <mergeCell ref="C44:U44"/>
    <mergeCell ref="C45:U45"/>
    <mergeCell ref="C46:U46"/>
    <mergeCell ref="B28:C28"/>
    <mergeCell ref="B31:C31"/>
    <mergeCell ref="B36:C36"/>
    <mergeCell ref="B39:C39"/>
    <mergeCell ref="C41:U41"/>
    <mergeCell ref="B6:C6"/>
  </mergeCells>
  <phoneticPr fontId="56" type="noConversion"/>
  <printOptions horizontalCentered="1"/>
  <pageMargins left="0.51180555555555596" right="0.51180555555555596" top="0.98402777777777795" bottom="0.98402777777777795" header="0.31458333333333299" footer="0.31458333333333299"/>
  <pageSetup paperSize="8" scale="67" fitToHeight="0" orientation="landscape" blackAndWhite="1"/>
  <headerFooter>
    <oddFooter>&amp;C&amp;10第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zoomScale="90" zoomScaleNormal="90" workbookViewId="0">
      <pane ySplit="5" topLeftCell="A12" activePane="bottomLeft" state="frozen"/>
      <selection pane="bottomLeft" activeCell="K28" sqref="K28"/>
    </sheetView>
  </sheetViews>
  <sheetFormatPr defaultColWidth="9" defaultRowHeight="15.75"/>
  <cols>
    <col min="1" max="1" width="8.625" style="57" customWidth="1"/>
    <col min="2" max="2" width="15.5" style="62" customWidth="1"/>
    <col min="3" max="3" width="58" style="62" customWidth="1"/>
    <col min="4" max="4" width="9.875" style="56" customWidth="1"/>
    <col min="5" max="5" width="12.625" style="62" customWidth="1"/>
    <col min="6" max="6" width="13.625" style="62" customWidth="1"/>
    <col min="7" max="9" width="8.25" style="62" customWidth="1"/>
    <col min="10" max="11" width="8.25" style="56" customWidth="1"/>
    <col min="12" max="12" width="32.375" style="62" customWidth="1"/>
    <col min="13" max="13" width="16.625" style="63" customWidth="1"/>
    <col min="14" max="14" width="9" style="62"/>
    <col min="15" max="15" width="18.5" style="62" customWidth="1"/>
    <col min="16" max="16384" width="9" style="62"/>
  </cols>
  <sheetData>
    <row r="1" spans="1:13" ht="21.95" customHeight="1">
      <c r="A1" s="64" t="s">
        <v>488</v>
      </c>
    </row>
    <row r="2" spans="1:13" s="55" customFormat="1" ht="35.1" customHeight="1">
      <c r="A2" s="223" t="s">
        <v>489</v>
      </c>
      <c r="B2" s="224"/>
      <c r="C2" s="224"/>
      <c r="D2" s="224"/>
      <c r="E2" s="224"/>
      <c r="F2" s="224"/>
      <c r="G2" s="224"/>
      <c r="H2" s="224"/>
      <c r="I2" s="224"/>
      <c r="J2" s="224"/>
      <c r="K2" s="224"/>
      <c r="L2" s="224"/>
      <c r="M2" s="225"/>
    </row>
    <row r="3" spans="1:13" ht="27" customHeight="1">
      <c r="A3" s="205" t="s">
        <v>270</v>
      </c>
      <c r="B3" s="205" t="s">
        <v>271</v>
      </c>
      <c r="C3" s="222" t="s">
        <v>3</v>
      </c>
      <c r="D3" s="205" t="s">
        <v>273</v>
      </c>
      <c r="E3" s="205" t="s">
        <v>274</v>
      </c>
      <c r="F3" s="205" t="s">
        <v>275</v>
      </c>
      <c r="G3" s="205" t="s">
        <v>277</v>
      </c>
      <c r="H3" s="205" t="s">
        <v>278</v>
      </c>
      <c r="I3" s="205" t="s">
        <v>279</v>
      </c>
      <c r="J3" s="205" t="s">
        <v>280</v>
      </c>
      <c r="K3" s="205"/>
      <c r="L3" s="205" t="s">
        <v>281</v>
      </c>
      <c r="M3" s="205" t="s">
        <v>282</v>
      </c>
    </row>
    <row r="4" spans="1:13" ht="54" customHeight="1">
      <c r="A4" s="205"/>
      <c r="B4" s="205"/>
      <c r="C4" s="205"/>
      <c r="D4" s="205"/>
      <c r="E4" s="205"/>
      <c r="F4" s="205"/>
      <c r="G4" s="205"/>
      <c r="H4" s="205"/>
      <c r="I4" s="205"/>
      <c r="J4" s="65" t="s">
        <v>291</v>
      </c>
      <c r="K4" s="65" t="s">
        <v>292</v>
      </c>
      <c r="L4" s="205"/>
      <c r="M4" s="205"/>
    </row>
    <row r="5" spans="1:13" ht="35.1" customHeight="1">
      <c r="A5" s="66"/>
      <c r="B5" s="220" t="s">
        <v>449</v>
      </c>
      <c r="C5" s="199"/>
      <c r="D5" s="66"/>
      <c r="E5" s="66"/>
      <c r="F5" s="66"/>
      <c r="G5" s="67">
        <f>SUBTOTAL(9,G6:G42)</f>
        <v>11082</v>
      </c>
      <c r="H5" s="67">
        <f>SUBTOTAL(9,H6:H42)</f>
        <v>7130</v>
      </c>
      <c r="I5" s="67">
        <f>SUBTOTAL(9,I6:I42)</f>
        <v>7130</v>
      </c>
      <c r="J5" s="90">
        <f>SUBTOTAL(9,J6:J42)</f>
        <v>24039</v>
      </c>
      <c r="K5" s="90">
        <f>SUBTOTAL(9,K6:K42)</f>
        <v>7970</v>
      </c>
      <c r="L5" s="66"/>
      <c r="M5" s="68"/>
    </row>
    <row r="6" spans="1:13" ht="35.1" customHeight="1">
      <c r="A6" s="66" t="s">
        <v>294</v>
      </c>
      <c r="B6" s="199" t="s">
        <v>450</v>
      </c>
      <c r="C6" s="199"/>
      <c r="D6" s="66"/>
      <c r="E6" s="66"/>
      <c r="F6" s="66"/>
      <c r="G6" s="67">
        <f t="shared" ref="G6:K6" si="0">SUBTOTAL(9,G7:G23)</f>
        <v>9092</v>
      </c>
      <c r="H6" s="67">
        <f t="shared" si="0"/>
        <v>5140</v>
      </c>
      <c r="I6" s="67">
        <f t="shared" si="0"/>
        <v>5140</v>
      </c>
      <c r="J6" s="90">
        <f t="shared" si="0"/>
        <v>13604</v>
      </c>
      <c r="K6" s="90">
        <f t="shared" si="0"/>
        <v>4500</v>
      </c>
      <c r="L6" s="66"/>
      <c r="M6" s="91">
        <f>I6/I5</f>
        <v>0.72089761570827504</v>
      </c>
    </row>
    <row r="7" spans="1:13" ht="35.1" customHeight="1">
      <c r="A7" s="66" t="s">
        <v>296</v>
      </c>
      <c r="B7" s="220" t="s">
        <v>490</v>
      </c>
      <c r="C7" s="200"/>
      <c r="D7" s="66"/>
      <c r="E7" s="68"/>
      <c r="F7" s="68"/>
      <c r="G7" s="67">
        <f t="shared" ref="G7:K7" si="1">SUBTOTAL(9,G8:G16)</f>
        <v>1820</v>
      </c>
      <c r="H7" s="67">
        <f t="shared" si="1"/>
        <v>1820</v>
      </c>
      <c r="I7" s="67">
        <f t="shared" si="1"/>
        <v>1820</v>
      </c>
      <c r="J7" s="90">
        <f t="shared" si="1"/>
        <v>9474</v>
      </c>
      <c r="K7" s="90">
        <f t="shared" si="1"/>
        <v>3760</v>
      </c>
      <c r="L7" s="68"/>
      <c r="M7" s="68"/>
    </row>
    <row r="8" spans="1:13" ht="77.099999999999994" customHeight="1">
      <c r="A8" s="69">
        <v>1</v>
      </c>
      <c r="B8" s="69" t="s">
        <v>298</v>
      </c>
      <c r="C8" s="70" t="s">
        <v>491</v>
      </c>
      <c r="D8" s="71" t="s">
        <v>300</v>
      </c>
      <c r="E8" s="69" t="s">
        <v>301</v>
      </c>
      <c r="F8" s="72" t="s">
        <v>492</v>
      </c>
      <c r="G8" s="73">
        <v>120</v>
      </c>
      <c r="H8" s="73">
        <v>120</v>
      </c>
      <c r="I8" s="73">
        <v>120</v>
      </c>
      <c r="J8" s="92">
        <v>142</v>
      </c>
      <c r="K8" s="92">
        <v>87</v>
      </c>
      <c r="L8" s="75" t="s">
        <v>303</v>
      </c>
      <c r="M8" s="93"/>
    </row>
    <row r="9" spans="1:13" ht="77.099999999999994" customHeight="1">
      <c r="A9" s="69">
        <v>2</v>
      </c>
      <c r="B9" s="69" t="s">
        <v>304</v>
      </c>
      <c r="C9" s="74" t="s">
        <v>493</v>
      </c>
      <c r="D9" s="71" t="s">
        <v>306</v>
      </c>
      <c r="E9" s="69" t="s">
        <v>301</v>
      </c>
      <c r="F9" s="72" t="s">
        <v>492</v>
      </c>
      <c r="G9" s="73">
        <v>200</v>
      </c>
      <c r="H9" s="73">
        <v>200</v>
      </c>
      <c r="I9" s="73">
        <f t="shared" ref="I9:I11" si="2">H9</f>
        <v>200</v>
      </c>
      <c r="J9" s="92">
        <v>322</v>
      </c>
      <c r="K9" s="92">
        <v>161</v>
      </c>
      <c r="L9" s="75" t="s">
        <v>307</v>
      </c>
      <c r="M9" s="93"/>
    </row>
    <row r="10" spans="1:13" ht="77.099999999999994" customHeight="1">
      <c r="A10" s="69">
        <v>3</v>
      </c>
      <c r="B10" s="69" t="s">
        <v>308</v>
      </c>
      <c r="C10" s="74" t="s">
        <v>494</v>
      </c>
      <c r="D10" s="71" t="s">
        <v>309</v>
      </c>
      <c r="E10" s="69" t="s">
        <v>310</v>
      </c>
      <c r="F10" s="72" t="s">
        <v>311</v>
      </c>
      <c r="G10" s="73">
        <v>200</v>
      </c>
      <c r="H10" s="73">
        <v>200</v>
      </c>
      <c r="I10" s="73">
        <f t="shared" si="2"/>
        <v>200</v>
      </c>
      <c r="J10" s="92">
        <v>120</v>
      </c>
      <c r="K10" s="92">
        <v>25</v>
      </c>
      <c r="L10" s="75" t="s">
        <v>307</v>
      </c>
      <c r="M10" s="93"/>
    </row>
    <row r="11" spans="1:13" ht="66" customHeight="1">
      <c r="A11" s="69">
        <v>4</v>
      </c>
      <c r="B11" s="71" t="s">
        <v>313</v>
      </c>
      <c r="C11" s="74" t="s">
        <v>495</v>
      </c>
      <c r="D11" s="71" t="s">
        <v>309</v>
      </c>
      <c r="E11" s="69" t="s">
        <v>310</v>
      </c>
      <c r="F11" s="72" t="s">
        <v>311</v>
      </c>
      <c r="G11" s="73">
        <v>200</v>
      </c>
      <c r="H11" s="73">
        <f t="shared" ref="H11:H14" si="3">G11</f>
        <v>200</v>
      </c>
      <c r="I11" s="73">
        <f t="shared" si="2"/>
        <v>200</v>
      </c>
      <c r="J11" s="92">
        <v>70</v>
      </c>
      <c r="K11" s="92">
        <v>20</v>
      </c>
      <c r="L11" s="75" t="s">
        <v>315</v>
      </c>
      <c r="M11" s="93"/>
    </row>
    <row r="12" spans="1:13" ht="66" customHeight="1">
      <c r="A12" s="69">
        <v>5</v>
      </c>
      <c r="B12" s="71" t="s">
        <v>316</v>
      </c>
      <c r="C12" s="75" t="s">
        <v>317</v>
      </c>
      <c r="D12" s="71" t="s">
        <v>318</v>
      </c>
      <c r="E12" s="69" t="s">
        <v>319</v>
      </c>
      <c r="F12" s="72" t="s">
        <v>320</v>
      </c>
      <c r="G12" s="73">
        <v>390</v>
      </c>
      <c r="H12" s="73">
        <f t="shared" si="3"/>
        <v>390</v>
      </c>
      <c r="I12" s="73">
        <v>390</v>
      </c>
      <c r="J12" s="92">
        <v>4142</v>
      </c>
      <c r="K12" s="92">
        <v>1372</v>
      </c>
      <c r="L12" s="75" t="s">
        <v>321</v>
      </c>
      <c r="M12" s="93"/>
    </row>
    <row r="13" spans="1:13" s="56" customFormat="1" ht="95.1" customHeight="1">
      <c r="A13" s="71">
        <v>6</v>
      </c>
      <c r="B13" s="76" t="s">
        <v>93</v>
      </c>
      <c r="C13" s="70" t="s">
        <v>496</v>
      </c>
      <c r="D13" s="76" t="s">
        <v>83</v>
      </c>
      <c r="E13" s="76" t="s">
        <v>497</v>
      </c>
      <c r="F13" s="77" t="s">
        <v>320</v>
      </c>
      <c r="G13" s="78">
        <v>30</v>
      </c>
      <c r="H13" s="78">
        <v>30</v>
      </c>
      <c r="I13" s="78">
        <v>30</v>
      </c>
      <c r="J13" s="94">
        <v>2532</v>
      </c>
      <c r="K13" s="94">
        <v>1035</v>
      </c>
      <c r="L13" s="70" t="s">
        <v>99</v>
      </c>
      <c r="M13" s="93"/>
    </row>
    <row r="14" spans="1:13" ht="77.099999999999994" customHeight="1">
      <c r="A14" s="69">
        <v>7</v>
      </c>
      <c r="B14" s="69" t="s">
        <v>498</v>
      </c>
      <c r="C14" s="74" t="s">
        <v>326</v>
      </c>
      <c r="D14" s="71" t="s">
        <v>327</v>
      </c>
      <c r="E14" s="69" t="s">
        <v>319</v>
      </c>
      <c r="F14" s="72" t="s">
        <v>320</v>
      </c>
      <c r="G14" s="73">
        <v>200</v>
      </c>
      <c r="H14" s="73">
        <f t="shared" si="3"/>
        <v>200</v>
      </c>
      <c r="I14" s="73">
        <v>200</v>
      </c>
      <c r="J14" s="92">
        <v>1766</v>
      </c>
      <c r="K14" s="92">
        <v>960</v>
      </c>
      <c r="L14" s="75" t="s">
        <v>328</v>
      </c>
      <c r="M14" s="93"/>
    </row>
    <row r="15" spans="1:13" s="56" customFormat="1" ht="77.099999999999994" customHeight="1">
      <c r="A15" s="69">
        <v>8</v>
      </c>
      <c r="B15" s="71" t="s">
        <v>329</v>
      </c>
      <c r="C15" s="70" t="s">
        <v>499</v>
      </c>
      <c r="D15" s="71" t="s">
        <v>331</v>
      </c>
      <c r="E15" s="71" t="s">
        <v>332</v>
      </c>
      <c r="F15" s="72" t="s">
        <v>333</v>
      </c>
      <c r="G15" s="78">
        <v>180</v>
      </c>
      <c r="H15" s="78">
        <v>180</v>
      </c>
      <c r="I15" s="78">
        <v>180</v>
      </c>
      <c r="J15" s="94">
        <v>120</v>
      </c>
      <c r="K15" s="94">
        <v>50</v>
      </c>
      <c r="L15" s="84" t="s">
        <v>335</v>
      </c>
      <c r="M15" s="93"/>
    </row>
    <row r="16" spans="1:13" s="56" customFormat="1" ht="93.95" customHeight="1">
      <c r="A16" s="69">
        <v>9</v>
      </c>
      <c r="B16" s="76" t="s">
        <v>500</v>
      </c>
      <c r="C16" s="70" t="s">
        <v>501</v>
      </c>
      <c r="D16" s="76" t="s">
        <v>193</v>
      </c>
      <c r="E16" s="79" t="s">
        <v>502</v>
      </c>
      <c r="F16" s="72" t="s">
        <v>311</v>
      </c>
      <c r="G16" s="78">
        <v>300</v>
      </c>
      <c r="H16" s="78">
        <v>300</v>
      </c>
      <c r="I16" s="78">
        <v>300</v>
      </c>
      <c r="J16" s="94">
        <v>260</v>
      </c>
      <c r="K16" s="94">
        <v>50</v>
      </c>
      <c r="L16" s="70" t="s">
        <v>503</v>
      </c>
      <c r="M16" s="71"/>
    </row>
    <row r="17" spans="1:13" s="57" customFormat="1" ht="35.1" customHeight="1">
      <c r="A17" s="80" t="s">
        <v>336</v>
      </c>
      <c r="B17" s="196" t="s">
        <v>337</v>
      </c>
      <c r="C17" s="197"/>
      <c r="D17" s="66"/>
      <c r="E17" s="80"/>
      <c r="F17" s="80"/>
      <c r="G17" s="67">
        <f t="shared" ref="G17:K17" si="4">SUBTOTAL(9,G18:G18)</f>
        <v>320</v>
      </c>
      <c r="H17" s="67">
        <f t="shared" si="4"/>
        <v>320</v>
      </c>
      <c r="I17" s="67">
        <f t="shared" si="4"/>
        <v>320</v>
      </c>
      <c r="J17" s="90">
        <f t="shared" si="4"/>
        <v>10</v>
      </c>
      <c r="K17" s="90">
        <f t="shared" si="4"/>
        <v>0</v>
      </c>
      <c r="L17" s="95"/>
      <c r="M17" s="68"/>
    </row>
    <row r="18" spans="1:13" s="58" customFormat="1" ht="80.099999999999994" customHeight="1">
      <c r="A18" s="69">
        <v>10</v>
      </c>
      <c r="B18" s="69" t="s">
        <v>338</v>
      </c>
      <c r="C18" s="74" t="s">
        <v>504</v>
      </c>
      <c r="D18" s="71" t="s">
        <v>340</v>
      </c>
      <c r="E18" s="69" t="s">
        <v>341</v>
      </c>
      <c r="F18" s="72" t="s">
        <v>342</v>
      </c>
      <c r="G18" s="78">
        <v>320</v>
      </c>
      <c r="H18" s="78">
        <v>320</v>
      </c>
      <c r="I18" s="78">
        <v>320</v>
      </c>
      <c r="J18" s="92">
        <v>10</v>
      </c>
      <c r="K18" s="92"/>
      <c r="L18" s="75" t="s">
        <v>343</v>
      </c>
      <c r="M18" s="69"/>
    </row>
    <row r="19" spans="1:13" s="57" customFormat="1" ht="35.1" customHeight="1">
      <c r="A19" s="80" t="s">
        <v>344</v>
      </c>
      <c r="B19" s="196" t="s">
        <v>345</v>
      </c>
      <c r="C19" s="197"/>
      <c r="D19" s="66"/>
      <c r="E19" s="80"/>
      <c r="F19" s="80"/>
      <c r="G19" s="67">
        <f t="shared" ref="G19:K19" si="5">SUBTOTAL(9,G20:G20)</f>
        <v>6552</v>
      </c>
      <c r="H19" s="67">
        <f t="shared" si="5"/>
        <v>2600</v>
      </c>
      <c r="I19" s="67">
        <f t="shared" si="5"/>
        <v>2600</v>
      </c>
      <c r="J19" s="90">
        <f t="shared" si="5"/>
        <v>600</v>
      </c>
      <c r="K19" s="90">
        <f t="shared" si="5"/>
        <v>30</v>
      </c>
      <c r="L19" s="95"/>
      <c r="M19" s="68"/>
    </row>
    <row r="20" spans="1:13" s="59" customFormat="1" ht="80.099999999999994" customHeight="1">
      <c r="A20" s="69">
        <v>11</v>
      </c>
      <c r="B20" s="76" t="s">
        <v>346</v>
      </c>
      <c r="C20" s="70" t="s">
        <v>505</v>
      </c>
      <c r="D20" s="71" t="s">
        <v>348</v>
      </c>
      <c r="E20" s="69" t="s">
        <v>341</v>
      </c>
      <c r="F20" s="72" t="s">
        <v>349</v>
      </c>
      <c r="G20" s="78">
        <v>6552</v>
      </c>
      <c r="H20" s="78">
        <v>2600</v>
      </c>
      <c r="I20" s="78">
        <v>2600</v>
      </c>
      <c r="J20" s="92">
        <v>600</v>
      </c>
      <c r="K20" s="92">
        <v>30</v>
      </c>
      <c r="L20" s="75" t="s">
        <v>350</v>
      </c>
      <c r="M20" s="71" t="s">
        <v>351</v>
      </c>
    </row>
    <row r="21" spans="1:13" s="57" customFormat="1" ht="35.1" customHeight="1">
      <c r="A21" s="80" t="s">
        <v>352</v>
      </c>
      <c r="B21" s="221" t="s">
        <v>353</v>
      </c>
      <c r="C21" s="197"/>
      <c r="D21" s="66"/>
      <c r="E21" s="80"/>
      <c r="F21" s="80"/>
      <c r="G21" s="67">
        <f t="shared" ref="G21:K21" si="6">SUBTOTAL(9,G22:G23)</f>
        <v>400</v>
      </c>
      <c r="H21" s="67">
        <f t="shared" si="6"/>
        <v>400</v>
      </c>
      <c r="I21" s="67">
        <f t="shared" si="6"/>
        <v>400</v>
      </c>
      <c r="J21" s="90">
        <f t="shared" si="6"/>
        <v>3520</v>
      </c>
      <c r="K21" s="90">
        <f t="shared" si="6"/>
        <v>710</v>
      </c>
      <c r="L21" s="95"/>
      <c r="M21" s="68"/>
    </row>
    <row r="22" spans="1:13" ht="93" customHeight="1">
      <c r="A22" s="69">
        <v>12</v>
      </c>
      <c r="B22" s="69" t="s">
        <v>354</v>
      </c>
      <c r="C22" s="75" t="s">
        <v>506</v>
      </c>
      <c r="D22" s="71" t="s">
        <v>356</v>
      </c>
      <c r="E22" s="71" t="s">
        <v>357</v>
      </c>
      <c r="F22" s="71" t="s">
        <v>358</v>
      </c>
      <c r="G22" s="73">
        <v>300</v>
      </c>
      <c r="H22" s="73">
        <v>300</v>
      </c>
      <c r="I22" s="73">
        <v>300</v>
      </c>
      <c r="J22" s="92">
        <v>3280</v>
      </c>
      <c r="K22" s="92">
        <v>560</v>
      </c>
      <c r="L22" s="75" t="s">
        <v>360</v>
      </c>
      <c r="M22" s="93"/>
    </row>
    <row r="23" spans="1:13" ht="86.1" customHeight="1">
      <c r="A23" s="69">
        <v>13</v>
      </c>
      <c r="B23" s="69" t="s">
        <v>361</v>
      </c>
      <c r="C23" s="75" t="s">
        <v>507</v>
      </c>
      <c r="D23" s="71" t="s">
        <v>363</v>
      </c>
      <c r="E23" s="71" t="s">
        <v>364</v>
      </c>
      <c r="F23" s="71" t="s">
        <v>358</v>
      </c>
      <c r="G23" s="73">
        <v>100</v>
      </c>
      <c r="H23" s="73">
        <v>100</v>
      </c>
      <c r="I23" s="73">
        <v>100</v>
      </c>
      <c r="J23" s="92">
        <v>240</v>
      </c>
      <c r="K23" s="92">
        <v>150</v>
      </c>
      <c r="L23" s="75" t="s">
        <v>360</v>
      </c>
      <c r="M23" s="93"/>
    </row>
    <row r="24" spans="1:13" s="57" customFormat="1" ht="35.1" customHeight="1">
      <c r="A24" s="80" t="s">
        <v>365</v>
      </c>
      <c r="B24" s="196" t="s">
        <v>460</v>
      </c>
      <c r="C24" s="197"/>
      <c r="D24" s="66"/>
      <c r="E24" s="80"/>
      <c r="F24" s="80"/>
      <c r="G24" s="67">
        <f t="shared" ref="G24:K24" si="7">SUBTOTAL(9,G25:G28)</f>
        <v>545</v>
      </c>
      <c r="H24" s="67">
        <f t="shared" si="7"/>
        <v>545</v>
      </c>
      <c r="I24" s="67">
        <f t="shared" si="7"/>
        <v>545</v>
      </c>
      <c r="J24" s="90">
        <f t="shared" si="7"/>
        <v>3442</v>
      </c>
      <c r="K24" s="90">
        <f t="shared" si="7"/>
        <v>1633</v>
      </c>
      <c r="L24" s="95"/>
      <c r="M24" s="91">
        <f>I24/I5</f>
        <v>7.6437587657783995E-2</v>
      </c>
    </row>
    <row r="25" spans="1:13" ht="92.1" customHeight="1">
      <c r="A25" s="71">
        <v>14</v>
      </c>
      <c r="B25" s="71" t="s">
        <v>367</v>
      </c>
      <c r="C25" s="70" t="s">
        <v>508</v>
      </c>
      <c r="D25" s="71" t="s">
        <v>318</v>
      </c>
      <c r="E25" s="69" t="s">
        <v>319</v>
      </c>
      <c r="F25" s="72" t="s">
        <v>320</v>
      </c>
      <c r="G25" s="83">
        <v>145</v>
      </c>
      <c r="H25" s="83">
        <v>145</v>
      </c>
      <c r="I25" s="83">
        <v>145</v>
      </c>
      <c r="J25" s="94">
        <v>2532</v>
      </c>
      <c r="K25" s="94">
        <v>1035</v>
      </c>
      <c r="L25" s="70" t="s">
        <v>509</v>
      </c>
      <c r="M25" s="93"/>
    </row>
    <row r="26" spans="1:13" ht="86.1" customHeight="1">
      <c r="A26" s="71">
        <v>15</v>
      </c>
      <c r="B26" s="69" t="s">
        <v>510</v>
      </c>
      <c r="C26" s="74" t="s">
        <v>463</v>
      </c>
      <c r="D26" s="71" t="s">
        <v>372</v>
      </c>
      <c r="E26" s="69" t="s">
        <v>373</v>
      </c>
      <c r="F26" s="69" t="s">
        <v>374</v>
      </c>
      <c r="G26" s="73">
        <v>20</v>
      </c>
      <c r="H26" s="73">
        <v>20</v>
      </c>
      <c r="I26" s="73">
        <v>20</v>
      </c>
      <c r="J26" s="92">
        <v>30</v>
      </c>
      <c r="K26" s="92">
        <v>18</v>
      </c>
      <c r="L26" s="74" t="s">
        <v>511</v>
      </c>
      <c r="M26" s="93"/>
    </row>
    <row r="27" spans="1:13" ht="215.1" customHeight="1">
      <c r="A27" s="71">
        <v>16</v>
      </c>
      <c r="B27" s="69" t="s">
        <v>376</v>
      </c>
      <c r="C27" s="84" t="s">
        <v>512</v>
      </c>
      <c r="D27" s="71" t="s">
        <v>356</v>
      </c>
      <c r="E27" s="69" t="s">
        <v>378</v>
      </c>
      <c r="F27" s="72" t="s">
        <v>379</v>
      </c>
      <c r="G27" s="78">
        <v>260</v>
      </c>
      <c r="H27" s="78">
        <v>260</v>
      </c>
      <c r="I27" s="78">
        <v>260</v>
      </c>
      <c r="J27" s="92">
        <v>640</v>
      </c>
      <c r="K27" s="92">
        <v>480</v>
      </c>
      <c r="L27" s="74" t="s">
        <v>380</v>
      </c>
      <c r="M27" s="93"/>
    </row>
    <row r="28" spans="1:13" ht="72.95" customHeight="1">
      <c r="A28" s="71">
        <v>17</v>
      </c>
      <c r="B28" s="77" t="s">
        <v>465</v>
      </c>
      <c r="C28" s="85" t="s">
        <v>513</v>
      </c>
      <c r="D28" s="77" t="s">
        <v>467</v>
      </c>
      <c r="E28" s="72" t="s">
        <v>364</v>
      </c>
      <c r="F28" s="71" t="s">
        <v>358</v>
      </c>
      <c r="G28" s="78">
        <v>120</v>
      </c>
      <c r="H28" s="78">
        <v>120</v>
      </c>
      <c r="I28" s="78">
        <v>120</v>
      </c>
      <c r="J28" s="92">
        <v>240</v>
      </c>
      <c r="K28" s="92">
        <v>100</v>
      </c>
      <c r="L28" s="74" t="s">
        <v>469</v>
      </c>
      <c r="M28" s="93"/>
    </row>
    <row r="29" spans="1:13" s="57" customFormat="1" ht="35.1" customHeight="1">
      <c r="A29" s="80" t="s">
        <v>381</v>
      </c>
      <c r="B29" s="196" t="s">
        <v>382</v>
      </c>
      <c r="C29" s="197"/>
      <c r="D29" s="66"/>
      <c r="E29" s="80"/>
      <c r="F29" s="80"/>
      <c r="G29" s="67">
        <f t="shared" ref="G29:K29" si="8">SUBTOTAL(9,G30:G31)</f>
        <v>120</v>
      </c>
      <c r="H29" s="67">
        <f t="shared" si="8"/>
        <v>120</v>
      </c>
      <c r="I29" s="67">
        <f t="shared" si="8"/>
        <v>120</v>
      </c>
      <c r="J29" s="90">
        <f t="shared" si="8"/>
        <v>1540</v>
      </c>
      <c r="K29" s="90">
        <f t="shared" si="8"/>
        <v>0</v>
      </c>
      <c r="L29" s="95"/>
      <c r="M29" s="91">
        <f>I29/I5</f>
        <v>1.6830294530154302E-2</v>
      </c>
    </row>
    <row r="30" spans="1:13" ht="90" customHeight="1">
      <c r="A30" s="71">
        <v>18</v>
      </c>
      <c r="B30" s="86" t="s">
        <v>383</v>
      </c>
      <c r="C30" s="74" t="s">
        <v>514</v>
      </c>
      <c r="D30" s="71" t="s">
        <v>385</v>
      </c>
      <c r="E30" s="71" t="s">
        <v>386</v>
      </c>
      <c r="F30" s="71" t="s">
        <v>387</v>
      </c>
      <c r="G30" s="73">
        <v>90</v>
      </c>
      <c r="H30" s="73">
        <v>90</v>
      </c>
      <c r="I30" s="73">
        <v>90</v>
      </c>
      <c r="J30" s="92">
        <v>1500</v>
      </c>
      <c r="K30" s="92"/>
      <c r="L30" s="75" t="s">
        <v>388</v>
      </c>
      <c r="M30" s="93"/>
    </row>
    <row r="31" spans="1:13" ht="66" customHeight="1">
      <c r="A31" s="71">
        <v>19</v>
      </c>
      <c r="B31" s="69" t="s">
        <v>515</v>
      </c>
      <c r="C31" s="75" t="s">
        <v>390</v>
      </c>
      <c r="D31" s="71" t="s">
        <v>516</v>
      </c>
      <c r="E31" s="69" t="s">
        <v>391</v>
      </c>
      <c r="F31" s="72" t="s">
        <v>392</v>
      </c>
      <c r="G31" s="73">
        <v>30</v>
      </c>
      <c r="H31" s="73">
        <v>30</v>
      </c>
      <c r="I31" s="73">
        <v>30</v>
      </c>
      <c r="J31" s="92">
        <v>40</v>
      </c>
      <c r="K31" s="92"/>
      <c r="L31" s="75" t="s">
        <v>393</v>
      </c>
      <c r="M31" s="93"/>
    </row>
    <row r="32" spans="1:13" s="57" customFormat="1" ht="35.1" customHeight="1">
      <c r="A32" s="80" t="s">
        <v>394</v>
      </c>
      <c r="B32" s="196" t="s">
        <v>395</v>
      </c>
      <c r="C32" s="197"/>
      <c r="D32" s="66"/>
      <c r="E32" s="80"/>
      <c r="F32" s="80"/>
      <c r="G32" s="67">
        <f t="shared" ref="G32:K32" si="9">SUBTOTAL(9,G33:G36)</f>
        <v>905</v>
      </c>
      <c r="H32" s="67">
        <f t="shared" si="9"/>
        <v>905</v>
      </c>
      <c r="I32" s="67">
        <f t="shared" si="9"/>
        <v>905</v>
      </c>
      <c r="J32" s="90">
        <f t="shared" si="9"/>
        <v>3836</v>
      </c>
      <c r="K32" s="90">
        <f t="shared" si="9"/>
        <v>1038</v>
      </c>
      <c r="L32" s="95"/>
      <c r="M32" s="91">
        <f>I32/I5</f>
        <v>0.12692847124824699</v>
      </c>
    </row>
    <row r="33" spans="1:15" s="58" customFormat="1" ht="66" customHeight="1">
      <c r="A33" s="69">
        <v>20</v>
      </c>
      <c r="B33" s="71" t="s">
        <v>396</v>
      </c>
      <c r="C33" s="84" t="s">
        <v>517</v>
      </c>
      <c r="D33" s="71" t="s">
        <v>398</v>
      </c>
      <c r="E33" s="71" t="s">
        <v>399</v>
      </c>
      <c r="F33" s="72" t="s">
        <v>311</v>
      </c>
      <c r="G33" s="78">
        <v>240</v>
      </c>
      <c r="H33" s="78">
        <v>240</v>
      </c>
      <c r="I33" s="78">
        <v>240</v>
      </c>
      <c r="J33" s="92">
        <v>200</v>
      </c>
      <c r="K33" s="92">
        <v>30</v>
      </c>
      <c r="L33" s="84" t="s">
        <v>400</v>
      </c>
      <c r="M33" s="93"/>
    </row>
    <row r="34" spans="1:15" s="58" customFormat="1" ht="98.1" customHeight="1">
      <c r="A34" s="69">
        <v>21</v>
      </c>
      <c r="B34" s="69" t="s">
        <v>401</v>
      </c>
      <c r="C34" s="70" t="s">
        <v>472</v>
      </c>
      <c r="D34" s="71" t="s">
        <v>300</v>
      </c>
      <c r="E34" s="69" t="s">
        <v>301</v>
      </c>
      <c r="F34" s="72" t="s">
        <v>492</v>
      </c>
      <c r="G34" s="73">
        <v>390</v>
      </c>
      <c r="H34" s="73">
        <v>390</v>
      </c>
      <c r="I34" s="73">
        <v>390</v>
      </c>
      <c r="J34" s="92">
        <v>241</v>
      </c>
      <c r="K34" s="92">
        <v>122</v>
      </c>
      <c r="L34" s="70" t="s">
        <v>473</v>
      </c>
      <c r="M34" s="96"/>
    </row>
    <row r="35" spans="1:15" s="56" customFormat="1" ht="83.1" customHeight="1">
      <c r="A35" s="69">
        <v>22</v>
      </c>
      <c r="B35" s="69" t="s">
        <v>518</v>
      </c>
      <c r="C35" s="70" t="s">
        <v>519</v>
      </c>
      <c r="D35" s="71" t="s">
        <v>406</v>
      </c>
      <c r="E35" s="71" t="s">
        <v>407</v>
      </c>
      <c r="F35" s="72" t="s">
        <v>320</v>
      </c>
      <c r="G35" s="83">
        <v>155</v>
      </c>
      <c r="H35" s="83">
        <v>155</v>
      </c>
      <c r="I35" s="83">
        <v>155</v>
      </c>
      <c r="J35" s="92">
        <v>2719</v>
      </c>
      <c r="K35" s="92">
        <v>800</v>
      </c>
      <c r="L35" s="70" t="s">
        <v>509</v>
      </c>
      <c r="M35" s="76"/>
    </row>
    <row r="36" spans="1:15" s="60" customFormat="1" ht="90" customHeight="1">
      <c r="A36" s="69">
        <v>23</v>
      </c>
      <c r="B36" s="69" t="s">
        <v>520</v>
      </c>
      <c r="C36" s="87" t="s">
        <v>521</v>
      </c>
      <c r="D36" s="71" t="s">
        <v>412</v>
      </c>
      <c r="E36" s="69" t="s">
        <v>413</v>
      </c>
      <c r="F36" s="69" t="s">
        <v>414</v>
      </c>
      <c r="G36" s="73">
        <v>120</v>
      </c>
      <c r="H36" s="73">
        <v>120</v>
      </c>
      <c r="I36" s="73">
        <v>120</v>
      </c>
      <c r="J36" s="92">
        <v>676</v>
      </c>
      <c r="K36" s="92">
        <v>86</v>
      </c>
      <c r="L36" s="75" t="s">
        <v>415</v>
      </c>
      <c r="M36" s="79"/>
    </row>
    <row r="37" spans="1:15" s="60" customFormat="1" ht="35.1" customHeight="1">
      <c r="A37" s="80" t="s">
        <v>417</v>
      </c>
      <c r="B37" s="197" t="s">
        <v>418</v>
      </c>
      <c r="C37" s="197"/>
      <c r="D37" s="66"/>
      <c r="E37" s="81"/>
      <c r="F37" s="81"/>
      <c r="G37" s="67">
        <f t="shared" ref="G37:K37" si="10">SUBTOTAL(9,G38:G38)</f>
        <v>180</v>
      </c>
      <c r="H37" s="67">
        <f t="shared" si="10"/>
        <v>180</v>
      </c>
      <c r="I37" s="67">
        <f t="shared" si="10"/>
        <v>180</v>
      </c>
      <c r="J37" s="90">
        <f t="shared" si="10"/>
        <v>1302</v>
      </c>
      <c r="K37" s="90">
        <f t="shared" si="10"/>
        <v>564</v>
      </c>
      <c r="L37" s="97"/>
      <c r="M37" s="91">
        <f>I37/I5</f>
        <v>2.5245441795231399E-2</v>
      </c>
      <c r="N37" s="62"/>
      <c r="O37" s="62"/>
    </row>
    <row r="38" spans="1:15" s="57" customFormat="1" ht="80.099999999999994" customHeight="1">
      <c r="A38" s="69">
        <v>24</v>
      </c>
      <c r="B38" s="79" t="s">
        <v>205</v>
      </c>
      <c r="C38" s="70" t="s">
        <v>522</v>
      </c>
      <c r="D38" s="71" t="s">
        <v>420</v>
      </c>
      <c r="E38" s="69" t="s">
        <v>421</v>
      </c>
      <c r="F38" s="69" t="s">
        <v>422</v>
      </c>
      <c r="G38" s="73">
        <v>180</v>
      </c>
      <c r="H38" s="73">
        <v>180</v>
      </c>
      <c r="I38" s="73">
        <v>180</v>
      </c>
      <c r="J38" s="92">
        <v>1302</v>
      </c>
      <c r="K38" s="92">
        <v>564</v>
      </c>
      <c r="L38" s="75" t="s">
        <v>424</v>
      </c>
      <c r="M38" s="96"/>
    </row>
    <row r="39" spans="1:15" s="57" customFormat="1" ht="35.1" customHeight="1">
      <c r="A39" s="80" t="s">
        <v>523</v>
      </c>
      <c r="B39" s="198" t="s">
        <v>524</v>
      </c>
      <c r="C39" s="197"/>
      <c r="D39" s="66"/>
      <c r="E39" s="81"/>
      <c r="F39" s="81"/>
      <c r="G39" s="67">
        <f>SUBTOTAL(9,G40:G40)</f>
        <v>180</v>
      </c>
      <c r="H39" s="67">
        <f>SUBTOTAL(9,H40:H40)</f>
        <v>180</v>
      </c>
      <c r="I39" s="67">
        <f>SUBTOTAL(9,I40:I40)</f>
        <v>180</v>
      </c>
      <c r="J39" s="90">
        <f>SUBTOTAL(9,J40:J40)</f>
        <v>200</v>
      </c>
      <c r="K39" s="90">
        <f>SUBTOTAL(9,K40:K40)</f>
        <v>120</v>
      </c>
      <c r="L39" s="97"/>
      <c r="M39" s="91">
        <f>I39/I5</f>
        <v>2.5245441795231399E-2</v>
      </c>
      <c r="N39" s="62"/>
      <c r="O39" s="62"/>
    </row>
    <row r="40" spans="1:15" s="57" customFormat="1" ht="105" customHeight="1">
      <c r="A40" s="69">
        <v>25</v>
      </c>
      <c r="B40" s="69" t="s">
        <v>427</v>
      </c>
      <c r="C40" s="70" t="s">
        <v>525</v>
      </c>
      <c r="D40" s="71" t="s">
        <v>372</v>
      </c>
      <c r="E40" s="69" t="s">
        <v>373</v>
      </c>
      <c r="F40" s="69" t="s">
        <v>374</v>
      </c>
      <c r="G40" s="73">
        <f>113+67</f>
        <v>180</v>
      </c>
      <c r="H40" s="73">
        <v>180</v>
      </c>
      <c r="I40" s="73">
        <v>180</v>
      </c>
      <c r="J40" s="92">
        <v>200</v>
      </c>
      <c r="K40" s="92">
        <v>120</v>
      </c>
      <c r="L40" s="75" t="s">
        <v>430</v>
      </c>
      <c r="M40" s="96"/>
    </row>
    <row r="41" spans="1:15" s="57" customFormat="1" ht="35.1" customHeight="1">
      <c r="A41" s="80" t="s">
        <v>526</v>
      </c>
      <c r="B41" s="197" t="s">
        <v>439</v>
      </c>
      <c r="C41" s="197"/>
      <c r="D41" s="66"/>
      <c r="E41" s="81"/>
      <c r="F41" s="81"/>
      <c r="G41" s="67">
        <f t="shared" ref="G41:K41" si="11">SUBTOTAL(9,G42:G42)</f>
        <v>60</v>
      </c>
      <c r="H41" s="67">
        <f t="shared" si="11"/>
        <v>60</v>
      </c>
      <c r="I41" s="67">
        <f t="shared" si="11"/>
        <v>60</v>
      </c>
      <c r="J41" s="90">
        <f t="shared" si="11"/>
        <v>115</v>
      </c>
      <c r="K41" s="90">
        <f t="shared" si="11"/>
        <v>115</v>
      </c>
      <c r="L41" s="97"/>
      <c r="M41" s="91">
        <f>I41/I5</f>
        <v>8.4151472650771404E-3</v>
      </c>
      <c r="N41" s="62"/>
      <c r="O41" s="62"/>
    </row>
    <row r="42" spans="1:15" s="61" customFormat="1" ht="80.099999999999994" customHeight="1">
      <c r="A42" s="71">
        <v>26</v>
      </c>
      <c r="B42" s="76" t="s">
        <v>440</v>
      </c>
      <c r="C42" s="70" t="s">
        <v>527</v>
      </c>
      <c r="D42" s="71" t="s">
        <v>528</v>
      </c>
      <c r="E42" s="71" t="s">
        <v>529</v>
      </c>
      <c r="F42" s="71" t="s">
        <v>444</v>
      </c>
      <c r="G42" s="78">
        <v>60</v>
      </c>
      <c r="H42" s="78">
        <v>60</v>
      </c>
      <c r="I42" s="78">
        <v>60</v>
      </c>
      <c r="J42" s="92">
        <v>115</v>
      </c>
      <c r="K42" s="92">
        <v>115</v>
      </c>
      <c r="L42" s="70" t="s">
        <v>530</v>
      </c>
      <c r="M42" s="93"/>
    </row>
    <row r="43" spans="1:15">
      <c r="C43" s="88"/>
      <c r="D43" s="89"/>
      <c r="E43" s="88"/>
      <c r="F43" s="88"/>
      <c r="G43" s="88"/>
      <c r="H43" s="88"/>
      <c r="I43" s="88"/>
      <c r="J43" s="89"/>
      <c r="K43" s="89"/>
      <c r="L43" s="88"/>
      <c r="M43" s="98"/>
    </row>
    <row r="44" spans="1:15">
      <c r="C44" s="88"/>
      <c r="D44" s="89"/>
      <c r="E44" s="88"/>
      <c r="F44" s="88"/>
      <c r="G44" s="88"/>
      <c r="H44" s="88"/>
      <c r="I44" s="88"/>
      <c r="J44" s="89"/>
      <c r="K44" s="89"/>
      <c r="L44" s="88"/>
      <c r="M44" s="98"/>
    </row>
  </sheetData>
  <autoFilter ref="A4:M42">
    <extLst/>
  </autoFilter>
  <mergeCells count="25">
    <mergeCell ref="A2:M2"/>
    <mergeCell ref="J3:K3"/>
    <mergeCell ref="B5:C5"/>
    <mergeCell ref="B6:C6"/>
    <mergeCell ref="B7:C7"/>
    <mergeCell ref="D3:D4"/>
    <mergeCell ref="E3:E4"/>
    <mergeCell ref="F3:F4"/>
    <mergeCell ref="G3:G4"/>
    <mergeCell ref="H3:H4"/>
    <mergeCell ref="I3:I4"/>
    <mergeCell ref="L3:L4"/>
    <mergeCell ref="M3:M4"/>
    <mergeCell ref="B32:C32"/>
    <mergeCell ref="B37:C37"/>
    <mergeCell ref="B39:C39"/>
    <mergeCell ref="B41:C41"/>
    <mergeCell ref="A3:A4"/>
    <mergeCell ref="B3:B4"/>
    <mergeCell ref="C3:C4"/>
    <mergeCell ref="B17:C17"/>
    <mergeCell ref="B19:C19"/>
    <mergeCell ref="B21:C21"/>
    <mergeCell ref="B24:C24"/>
    <mergeCell ref="B29:C29"/>
  </mergeCells>
  <phoneticPr fontId="56" type="noConversion"/>
  <printOptions horizontalCentered="1"/>
  <pageMargins left="0.51180555555555596" right="0.51180555555555596" top="0.78680555555555598" bottom="0.78680555555555598" header="0.31458333333333299" footer="0.31458333333333299"/>
  <pageSetup paperSize="8" scale="92" fitToHeight="0" orientation="landscape" blackAndWhite="1"/>
  <headerFooter>
    <oddFooter>&amp;C&amp;10第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44"/>
  <sheetViews>
    <sheetView tabSelected="1" zoomScaleNormal="100" workbookViewId="0">
      <pane ySplit="4" topLeftCell="A5" activePane="bottomLeft" state="frozen"/>
      <selection pane="bottomLeft" activeCell="C9" sqref="C9"/>
    </sheetView>
  </sheetViews>
  <sheetFormatPr defaultColWidth="9" defaultRowHeight="20.25"/>
  <cols>
    <col min="1" max="1" width="8.625" style="11" customWidth="1"/>
    <col min="2" max="2" width="18.375" style="12" customWidth="1"/>
    <col min="3" max="3" width="57.125" style="13" customWidth="1"/>
    <col min="4" max="4" width="8.5" style="1" customWidth="1"/>
    <col min="5" max="5" width="13" style="12" customWidth="1"/>
    <col min="6" max="6" width="12.625" style="12" customWidth="1"/>
    <col min="7" max="7" width="13.625" style="1" customWidth="1"/>
    <col min="8" max="8" width="11.125" style="12" customWidth="1"/>
    <col min="9" max="9" width="14.5" style="12" customWidth="1"/>
    <col min="10" max="10" width="11.125" style="12" customWidth="1"/>
    <col min="11" max="11" width="13.375" style="12" customWidth="1"/>
    <col min="12" max="12" width="14.5" style="12" customWidth="1"/>
    <col min="13" max="13" width="51.625" style="1" customWidth="1"/>
    <col min="14" max="14" width="21.625" style="13" customWidth="1"/>
    <col min="15" max="15" width="15.375" style="3" customWidth="1"/>
    <col min="16" max="16" width="11.75" style="12" customWidth="1"/>
    <col min="17" max="17" width="10.375" style="1" customWidth="1"/>
    <col min="18" max="16384" width="9" style="1"/>
  </cols>
  <sheetData>
    <row r="1" spans="1:17" s="2" customFormat="1" ht="35.1" customHeight="1">
      <c r="A1" s="242" t="s">
        <v>694</v>
      </c>
      <c r="B1" s="244"/>
      <c r="C1" s="244"/>
      <c r="D1" s="244"/>
      <c r="E1" s="244"/>
      <c r="F1" s="244"/>
      <c r="G1" s="244"/>
      <c r="H1" s="244"/>
      <c r="I1" s="244"/>
      <c r="J1" s="244"/>
      <c r="K1" s="244"/>
      <c r="L1" s="244"/>
      <c r="M1" s="244"/>
      <c r="N1" s="244"/>
      <c r="O1" s="244"/>
      <c r="P1" s="244"/>
      <c r="Q1" s="244"/>
    </row>
    <row r="2" spans="1:17" s="2" customFormat="1" ht="18.95" customHeight="1">
      <c r="A2" s="243" t="s">
        <v>695</v>
      </c>
      <c r="B2" s="243"/>
      <c r="C2" s="243"/>
      <c r="D2" s="243"/>
      <c r="E2" s="243"/>
      <c r="F2" s="243"/>
      <c r="G2" s="243"/>
      <c r="H2" s="243"/>
      <c r="I2" s="243"/>
      <c r="J2" s="243"/>
      <c r="K2" s="243"/>
      <c r="L2" s="243"/>
      <c r="M2" s="243"/>
      <c r="N2" s="243"/>
      <c r="O2" s="243"/>
      <c r="P2" s="243"/>
      <c r="Q2" s="243"/>
    </row>
    <row r="3" spans="1:17" ht="27" customHeight="1">
      <c r="A3" s="226" t="s">
        <v>531</v>
      </c>
      <c r="B3" s="226" t="s">
        <v>532</v>
      </c>
      <c r="C3" s="230" t="s">
        <v>3</v>
      </c>
      <c r="D3" s="232" t="s">
        <v>533</v>
      </c>
      <c r="E3" s="226" t="s">
        <v>534</v>
      </c>
      <c r="F3" s="226" t="s">
        <v>535</v>
      </c>
      <c r="G3" s="226" t="s">
        <v>536</v>
      </c>
      <c r="H3" s="226" t="s">
        <v>537</v>
      </c>
      <c r="I3" s="227" t="s">
        <v>538</v>
      </c>
      <c r="J3" s="226" t="s">
        <v>539</v>
      </c>
      <c r="K3" s="226" t="s">
        <v>11</v>
      </c>
      <c r="L3" s="227"/>
      <c r="M3" s="226" t="s">
        <v>540</v>
      </c>
      <c r="N3" s="238" t="s">
        <v>541</v>
      </c>
      <c r="O3" s="240" t="s">
        <v>542</v>
      </c>
      <c r="P3" s="226" t="s">
        <v>543</v>
      </c>
      <c r="Q3" s="226" t="s">
        <v>478</v>
      </c>
    </row>
    <row r="4" spans="1:17" ht="54" customHeight="1">
      <c r="A4" s="227"/>
      <c r="B4" s="227"/>
      <c r="C4" s="231"/>
      <c r="D4" s="233"/>
      <c r="E4" s="227"/>
      <c r="F4" s="227"/>
      <c r="G4" s="227"/>
      <c r="H4" s="227"/>
      <c r="I4" s="227"/>
      <c r="J4" s="227"/>
      <c r="K4" s="14" t="s">
        <v>22</v>
      </c>
      <c r="L4" s="14" t="s">
        <v>544</v>
      </c>
      <c r="M4" s="227"/>
      <c r="N4" s="239"/>
      <c r="O4" s="241"/>
      <c r="P4" s="227"/>
      <c r="Q4" s="227"/>
    </row>
    <row r="5" spans="1:17" s="3" customFormat="1" ht="45" customHeight="1">
      <c r="A5" s="15"/>
      <c r="B5" s="228" t="s">
        <v>545</v>
      </c>
      <c r="C5" s="229"/>
      <c r="D5" s="16"/>
      <c r="E5" s="16"/>
      <c r="F5" s="16"/>
      <c r="G5" s="16"/>
      <c r="H5" s="18">
        <f t="shared" ref="H5:L5" si="0">SUM(H6,H26,H29,H32,H42)</f>
        <v>7150</v>
      </c>
      <c r="I5" s="18">
        <f t="shared" si="0"/>
        <v>7150</v>
      </c>
      <c r="J5" s="18">
        <f t="shared" si="0"/>
        <v>7150</v>
      </c>
      <c r="K5" s="18">
        <f t="shared" si="0"/>
        <v>49629</v>
      </c>
      <c r="L5" s="18">
        <f t="shared" si="0"/>
        <v>9302</v>
      </c>
      <c r="M5" s="16"/>
      <c r="N5" s="17"/>
      <c r="O5" s="16"/>
      <c r="P5" s="16"/>
      <c r="Q5" s="48"/>
    </row>
    <row r="6" spans="1:17" s="3" customFormat="1" ht="45.95" customHeight="1">
      <c r="A6" s="15" t="s">
        <v>546</v>
      </c>
      <c r="B6" s="228" t="s">
        <v>547</v>
      </c>
      <c r="C6" s="229"/>
      <c r="D6" s="16"/>
      <c r="E6" s="16"/>
      <c r="F6" s="16"/>
      <c r="G6" s="16"/>
      <c r="H6" s="18">
        <f>SUM(H7,H11,H16,H21,H23)</f>
        <v>5044</v>
      </c>
      <c r="I6" s="18">
        <f t="shared" ref="I6:L6" si="1">SUM(I7,I11,I16,I21,I23)</f>
        <v>5044</v>
      </c>
      <c r="J6" s="18">
        <f t="shared" si="1"/>
        <v>5044</v>
      </c>
      <c r="K6" s="18">
        <f t="shared" si="1"/>
        <v>23452</v>
      </c>
      <c r="L6" s="18">
        <f t="shared" si="1"/>
        <v>8238</v>
      </c>
      <c r="M6" s="16"/>
      <c r="N6" s="17"/>
      <c r="O6" s="16"/>
      <c r="P6" s="28">
        <f>H6/H5</f>
        <v>0.70545454545454545</v>
      </c>
      <c r="Q6" s="48"/>
    </row>
    <row r="7" spans="1:17" s="3" customFormat="1" ht="44.1" customHeight="1">
      <c r="A7" s="15" t="s">
        <v>548</v>
      </c>
      <c r="B7" s="228" t="s">
        <v>549</v>
      </c>
      <c r="C7" s="229"/>
      <c r="D7" s="16"/>
      <c r="E7" s="16"/>
      <c r="F7" s="16"/>
      <c r="G7" s="16"/>
      <c r="H7" s="18">
        <f>SUM(H8:H10)</f>
        <v>800</v>
      </c>
      <c r="I7" s="18">
        <f>SUM(I8:I10)</f>
        <v>800</v>
      </c>
      <c r="J7" s="18">
        <f>SUM(J8:J10)</f>
        <v>800</v>
      </c>
      <c r="K7" s="18">
        <f>SUM(K8:K10)</f>
        <v>11802</v>
      </c>
      <c r="L7" s="18">
        <f>SUM(L8:L10)</f>
        <v>4185</v>
      </c>
      <c r="M7" s="16"/>
      <c r="N7" s="17"/>
      <c r="O7" s="16"/>
      <c r="P7" s="16"/>
      <c r="Q7" s="48"/>
    </row>
    <row r="8" spans="1:17" s="4" customFormat="1" ht="116.1" customHeight="1">
      <c r="A8" s="15">
        <v>1</v>
      </c>
      <c r="B8" s="15" t="s">
        <v>550</v>
      </c>
      <c r="C8" s="19" t="s">
        <v>551</v>
      </c>
      <c r="D8" s="15" t="s">
        <v>552</v>
      </c>
      <c r="E8" s="20" t="s">
        <v>553</v>
      </c>
      <c r="F8" s="15" t="s">
        <v>554</v>
      </c>
      <c r="G8" s="15" t="s">
        <v>555</v>
      </c>
      <c r="H8" s="21">
        <v>150</v>
      </c>
      <c r="I8" s="21">
        <v>150</v>
      </c>
      <c r="J8" s="21">
        <v>150</v>
      </c>
      <c r="K8" s="15">
        <v>7560</v>
      </c>
      <c r="L8" s="15">
        <v>2793</v>
      </c>
      <c r="M8" s="22" t="s">
        <v>556</v>
      </c>
      <c r="N8" s="22" t="s">
        <v>556</v>
      </c>
      <c r="O8" s="29">
        <v>45170</v>
      </c>
      <c r="P8" s="15"/>
      <c r="Q8" s="37"/>
    </row>
    <row r="9" spans="1:17" s="3" customFormat="1" ht="116.1" customHeight="1">
      <c r="A9" s="15">
        <v>2</v>
      </c>
      <c r="B9" s="15" t="s">
        <v>557</v>
      </c>
      <c r="C9" s="22" t="s">
        <v>558</v>
      </c>
      <c r="D9" s="15" t="s">
        <v>552</v>
      </c>
      <c r="E9" s="15" t="s">
        <v>559</v>
      </c>
      <c r="F9" s="15" t="s">
        <v>32</v>
      </c>
      <c r="G9" s="23" t="s">
        <v>560</v>
      </c>
      <c r="H9" s="21">
        <v>100</v>
      </c>
      <c r="I9" s="21">
        <v>100</v>
      </c>
      <c r="J9" s="21">
        <v>100</v>
      </c>
      <c r="K9" s="26"/>
      <c r="L9" s="26"/>
      <c r="M9" s="22" t="s">
        <v>561</v>
      </c>
      <c r="N9" s="19" t="s">
        <v>562</v>
      </c>
      <c r="O9" s="29">
        <v>45139</v>
      </c>
      <c r="P9" s="15"/>
      <c r="Q9" s="48" t="s">
        <v>563</v>
      </c>
    </row>
    <row r="10" spans="1:17" s="4" customFormat="1" ht="96.95" customHeight="1">
      <c r="A10" s="15">
        <v>3</v>
      </c>
      <c r="B10" s="15" t="s">
        <v>564</v>
      </c>
      <c r="C10" s="22" t="s">
        <v>565</v>
      </c>
      <c r="D10" s="15" t="s">
        <v>552</v>
      </c>
      <c r="E10" s="15" t="s">
        <v>566</v>
      </c>
      <c r="F10" s="15" t="s">
        <v>497</v>
      </c>
      <c r="G10" s="23" t="s">
        <v>567</v>
      </c>
      <c r="H10" s="21">
        <v>550</v>
      </c>
      <c r="I10" s="21">
        <v>550</v>
      </c>
      <c r="J10" s="21">
        <v>550</v>
      </c>
      <c r="K10" s="30">
        <v>4242</v>
      </c>
      <c r="L10" s="30">
        <v>1392</v>
      </c>
      <c r="M10" s="22" t="s">
        <v>561</v>
      </c>
      <c r="N10" s="19" t="s">
        <v>562</v>
      </c>
      <c r="O10" s="29">
        <v>45170</v>
      </c>
      <c r="P10" s="15"/>
      <c r="Q10" s="37" t="s">
        <v>563</v>
      </c>
    </row>
    <row r="11" spans="1:17" s="5" customFormat="1" ht="39" customHeight="1">
      <c r="A11" s="15" t="s">
        <v>568</v>
      </c>
      <c r="B11" s="228" t="s">
        <v>569</v>
      </c>
      <c r="C11" s="229"/>
      <c r="D11" s="16"/>
      <c r="E11" s="16"/>
      <c r="F11" s="16"/>
      <c r="G11" s="16"/>
      <c r="H11" s="18">
        <f t="shared" ref="H11:L11" si="2">SUM(H12:H15)</f>
        <v>1204</v>
      </c>
      <c r="I11" s="18">
        <f t="shared" si="2"/>
        <v>1204</v>
      </c>
      <c r="J11" s="18">
        <f t="shared" si="2"/>
        <v>1204</v>
      </c>
      <c r="K11" s="18">
        <f t="shared" si="2"/>
        <v>6710</v>
      </c>
      <c r="L11" s="18">
        <f t="shared" si="2"/>
        <v>3153</v>
      </c>
      <c r="M11" s="17"/>
      <c r="N11" s="17"/>
      <c r="O11" s="17"/>
      <c r="P11" s="28"/>
      <c r="Q11" s="49"/>
    </row>
    <row r="12" spans="1:17" s="5" customFormat="1" ht="138" customHeight="1">
      <c r="A12" s="15">
        <v>4</v>
      </c>
      <c r="B12" s="15" t="s">
        <v>570</v>
      </c>
      <c r="C12" s="15" t="s">
        <v>571</v>
      </c>
      <c r="D12" s="15" t="s">
        <v>552</v>
      </c>
      <c r="E12" s="15" t="s">
        <v>572</v>
      </c>
      <c r="F12" s="15" t="s">
        <v>497</v>
      </c>
      <c r="G12" s="23" t="s">
        <v>567</v>
      </c>
      <c r="H12" s="21">
        <v>209</v>
      </c>
      <c r="I12" s="21">
        <v>209</v>
      </c>
      <c r="J12" s="21">
        <v>209</v>
      </c>
      <c r="K12" s="20">
        <v>1060</v>
      </c>
      <c r="L12" s="20">
        <v>759</v>
      </c>
      <c r="M12" s="22" t="s">
        <v>573</v>
      </c>
      <c r="N12" s="22" t="s">
        <v>574</v>
      </c>
      <c r="O12" s="31">
        <v>45078</v>
      </c>
      <c r="P12" s="28"/>
      <c r="Q12" s="48" t="s">
        <v>563</v>
      </c>
    </row>
    <row r="13" spans="1:17" s="6" customFormat="1" ht="165.95" customHeight="1">
      <c r="A13" s="15">
        <v>5</v>
      </c>
      <c r="B13" s="22" t="s">
        <v>575</v>
      </c>
      <c r="C13" s="22" t="s">
        <v>576</v>
      </c>
      <c r="D13" s="15" t="s">
        <v>552</v>
      </c>
      <c r="E13" s="15" t="s">
        <v>577</v>
      </c>
      <c r="F13" s="15" t="s">
        <v>502</v>
      </c>
      <c r="G13" s="15" t="s">
        <v>578</v>
      </c>
      <c r="H13" s="15">
        <v>340</v>
      </c>
      <c r="I13" s="15">
        <v>340</v>
      </c>
      <c r="J13" s="15">
        <v>340</v>
      </c>
      <c r="K13" s="15">
        <v>1054</v>
      </c>
      <c r="L13" s="15">
        <v>223</v>
      </c>
      <c r="M13" s="22" t="s">
        <v>579</v>
      </c>
      <c r="N13" s="19" t="s">
        <v>580</v>
      </c>
      <c r="O13" s="29" t="s">
        <v>581</v>
      </c>
      <c r="P13" s="15"/>
      <c r="Q13" s="50" t="s">
        <v>563</v>
      </c>
    </row>
    <row r="14" spans="1:17" s="6" customFormat="1" ht="114" customHeight="1">
      <c r="A14" s="15">
        <v>6</v>
      </c>
      <c r="B14" s="22" t="s">
        <v>582</v>
      </c>
      <c r="C14" s="22" t="s">
        <v>583</v>
      </c>
      <c r="D14" s="15" t="s">
        <v>584</v>
      </c>
      <c r="E14" s="15" t="s">
        <v>585</v>
      </c>
      <c r="F14" s="15" t="s">
        <v>554</v>
      </c>
      <c r="G14" s="15" t="s">
        <v>555</v>
      </c>
      <c r="H14" s="15">
        <v>85</v>
      </c>
      <c r="I14" s="15">
        <v>85</v>
      </c>
      <c r="J14" s="15">
        <v>85</v>
      </c>
      <c r="K14" s="15">
        <v>676</v>
      </c>
      <c r="L14" s="15">
        <v>86</v>
      </c>
      <c r="M14" s="15" t="s">
        <v>586</v>
      </c>
      <c r="N14" s="22" t="s">
        <v>556</v>
      </c>
      <c r="O14" s="32" t="s">
        <v>587</v>
      </c>
      <c r="P14" s="33"/>
      <c r="Q14" s="50"/>
    </row>
    <row r="15" spans="1:17" s="5" customFormat="1" ht="147" customHeight="1">
      <c r="A15" s="15">
        <v>7</v>
      </c>
      <c r="B15" s="22" t="s">
        <v>588</v>
      </c>
      <c r="C15" s="22" t="s">
        <v>589</v>
      </c>
      <c r="D15" s="22" t="s">
        <v>590</v>
      </c>
      <c r="E15" s="15" t="s">
        <v>591</v>
      </c>
      <c r="F15" s="15" t="s">
        <v>32</v>
      </c>
      <c r="G15" s="23" t="s">
        <v>592</v>
      </c>
      <c r="H15" s="15">
        <v>570</v>
      </c>
      <c r="I15" s="15">
        <v>570</v>
      </c>
      <c r="J15" s="15">
        <v>570</v>
      </c>
      <c r="K15" s="15">
        <v>3920</v>
      </c>
      <c r="L15" s="15">
        <v>2085</v>
      </c>
      <c r="M15" s="22" t="s">
        <v>593</v>
      </c>
      <c r="N15" s="22" t="s">
        <v>594</v>
      </c>
      <c r="O15" s="34" t="s">
        <v>595</v>
      </c>
      <c r="P15" s="28"/>
      <c r="Q15" s="48" t="s">
        <v>563</v>
      </c>
    </row>
    <row r="16" spans="1:17" s="5" customFormat="1" ht="45.95" customHeight="1">
      <c r="A16" s="15" t="s">
        <v>121</v>
      </c>
      <c r="B16" s="228" t="s">
        <v>596</v>
      </c>
      <c r="C16" s="229"/>
      <c r="D16" s="16"/>
      <c r="E16" s="16"/>
      <c r="F16" s="16"/>
      <c r="G16" s="16"/>
      <c r="H16" s="18">
        <f t="shared" ref="H16:L16" si="3">SUM(H17:H20)</f>
        <v>850</v>
      </c>
      <c r="I16" s="18">
        <f t="shared" si="3"/>
        <v>850</v>
      </c>
      <c r="J16" s="18">
        <f t="shared" si="3"/>
        <v>850</v>
      </c>
      <c r="K16" s="18">
        <f t="shared" si="3"/>
        <v>820</v>
      </c>
      <c r="L16" s="18">
        <f t="shared" si="3"/>
        <v>160</v>
      </c>
      <c r="M16" s="17"/>
      <c r="N16" s="17"/>
      <c r="O16" s="17"/>
      <c r="P16" s="16"/>
      <c r="Q16" s="49"/>
    </row>
    <row r="17" spans="1:17" s="7" customFormat="1" ht="90" customHeight="1">
      <c r="A17" s="20">
        <v>8</v>
      </c>
      <c r="B17" s="19" t="s">
        <v>112</v>
      </c>
      <c r="C17" s="19" t="s">
        <v>597</v>
      </c>
      <c r="D17" s="20" t="s">
        <v>552</v>
      </c>
      <c r="E17" s="20" t="s">
        <v>115</v>
      </c>
      <c r="F17" s="20" t="s">
        <v>115</v>
      </c>
      <c r="G17" s="24" t="s">
        <v>598</v>
      </c>
      <c r="H17" s="25">
        <v>600</v>
      </c>
      <c r="I17" s="25">
        <v>600</v>
      </c>
      <c r="J17" s="25">
        <v>600</v>
      </c>
      <c r="K17" s="25">
        <v>100</v>
      </c>
      <c r="L17" s="25">
        <v>10</v>
      </c>
      <c r="M17" s="22" t="s">
        <v>599</v>
      </c>
      <c r="N17" s="22" t="s">
        <v>600</v>
      </c>
      <c r="O17" s="29" t="s">
        <v>601</v>
      </c>
      <c r="P17" s="35"/>
      <c r="Q17" s="51"/>
    </row>
    <row r="18" spans="1:17" s="5" customFormat="1" ht="105.95" customHeight="1">
      <c r="A18" s="15">
        <v>9</v>
      </c>
      <c r="B18" s="19" t="s">
        <v>602</v>
      </c>
      <c r="C18" s="19" t="s">
        <v>603</v>
      </c>
      <c r="D18" s="15" t="s">
        <v>552</v>
      </c>
      <c r="E18" s="15" t="s">
        <v>604</v>
      </c>
      <c r="F18" s="15" t="s">
        <v>468</v>
      </c>
      <c r="G18" s="20" t="s">
        <v>605</v>
      </c>
      <c r="H18" s="26">
        <v>70</v>
      </c>
      <c r="I18" s="26">
        <v>70</v>
      </c>
      <c r="J18" s="26">
        <v>70</v>
      </c>
      <c r="K18" s="26"/>
      <c r="L18" s="26"/>
      <c r="M18" s="22" t="s">
        <v>606</v>
      </c>
      <c r="N18" s="36"/>
      <c r="O18" s="29" t="s">
        <v>607</v>
      </c>
      <c r="P18" s="16"/>
      <c r="Q18" s="49"/>
    </row>
    <row r="19" spans="1:17" s="5" customFormat="1" ht="126.95" customHeight="1">
      <c r="A19" s="15">
        <v>10</v>
      </c>
      <c r="B19" s="15" t="s">
        <v>608</v>
      </c>
      <c r="C19" s="19" t="s">
        <v>609</v>
      </c>
      <c r="D19" s="15" t="s">
        <v>552</v>
      </c>
      <c r="E19" s="15" t="s">
        <v>610</v>
      </c>
      <c r="F19" s="15" t="s">
        <v>32</v>
      </c>
      <c r="G19" s="23" t="s">
        <v>560</v>
      </c>
      <c r="H19" s="26">
        <v>40</v>
      </c>
      <c r="I19" s="26">
        <v>40</v>
      </c>
      <c r="J19" s="26">
        <v>40</v>
      </c>
      <c r="K19" s="26"/>
      <c r="L19" s="26"/>
      <c r="M19" s="22"/>
      <c r="N19" s="22" t="s">
        <v>611</v>
      </c>
      <c r="O19" s="29" t="s">
        <v>607</v>
      </c>
      <c r="P19" s="16"/>
      <c r="Q19" s="49"/>
    </row>
    <row r="20" spans="1:17" s="3" customFormat="1" ht="131.1" customHeight="1">
      <c r="A20" s="20">
        <v>11</v>
      </c>
      <c r="B20" s="15" t="s">
        <v>612</v>
      </c>
      <c r="C20" s="19" t="s">
        <v>613</v>
      </c>
      <c r="D20" s="15" t="s">
        <v>552</v>
      </c>
      <c r="E20" s="15" t="s">
        <v>614</v>
      </c>
      <c r="F20" s="15" t="s">
        <v>497</v>
      </c>
      <c r="G20" s="23" t="s">
        <v>567</v>
      </c>
      <c r="H20" s="15">
        <v>140</v>
      </c>
      <c r="I20" s="15">
        <v>140</v>
      </c>
      <c r="J20" s="15">
        <v>140</v>
      </c>
      <c r="K20" s="15">
        <v>720</v>
      </c>
      <c r="L20" s="15">
        <v>150</v>
      </c>
      <c r="M20" s="37" t="s">
        <v>615</v>
      </c>
      <c r="N20" s="22" t="s">
        <v>616</v>
      </c>
      <c r="O20" s="29" t="s">
        <v>617</v>
      </c>
      <c r="P20" s="15"/>
      <c r="Q20" s="48"/>
    </row>
    <row r="21" spans="1:17" s="5" customFormat="1" ht="47.1" customHeight="1">
      <c r="A21" s="15" t="s">
        <v>618</v>
      </c>
      <c r="B21" s="228" t="s">
        <v>619</v>
      </c>
      <c r="C21" s="229"/>
      <c r="D21" s="16"/>
      <c r="E21" s="16"/>
      <c r="F21" s="16"/>
      <c r="G21" s="16"/>
      <c r="H21" s="25">
        <f>SUM(H22:H22)</f>
        <v>1885</v>
      </c>
      <c r="I21" s="25">
        <f>SUM(I22:I22)</f>
        <v>1885</v>
      </c>
      <c r="J21" s="25">
        <f>SUM(J22:J22)</f>
        <v>1885</v>
      </c>
      <c r="K21" s="18">
        <f t="shared" ref="K21:L21" si="4">SUBTOTAL(9,K22:K22)</f>
        <v>600</v>
      </c>
      <c r="L21" s="18">
        <f t="shared" si="4"/>
        <v>30</v>
      </c>
      <c r="M21" s="17"/>
      <c r="N21" s="17"/>
      <c r="O21" s="17"/>
      <c r="P21" s="16"/>
      <c r="Q21" s="49"/>
    </row>
    <row r="22" spans="1:17" s="7" customFormat="1" ht="126.95" customHeight="1">
      <c r="A22" s="20">
        <v>12</v>
      </c>
      <c r="B22" s="20" t="s">
        <v>620</v>
      </c>
      <c r="C22" s="22" t="s">
        <v>621</v>
      </c>
      <c r="D22" s="20" t="s">
        <v>584</v>
      </c>
      <c r="E22" s="20" t="s">
        <v>115</v>
      </c>
      <c r="F22" s="20" t="s">
        <v>115</v>
      </c>
      <c r="G22" s="24" t="s">
        <v>622</v>
      </c>
      <c r="H22" s="25">
        <v>1885</v>
      </c>
      <c r="I22" s="25">
        <v>1885</v>
      </c>
      <c r="J22" s="25">
        <v>1885</v>
      </c>
      <c r="K22" s="21">
        <v>600</v>
      </c>
      <c r="L22" s="21">
        <v>30</v>
      </c>
      <c r="M22" s="22" t="s">
        <v>623</v>
      </c>
      <c r="N22" s="22" t="s">
        <v>624</v>
      </c>
      <c r="O22" s="29" t="s">
        <v>607</v>
      </c>
      <c r="P22" s="35"/>
      <c r="Q22" s="51"/>
    </row>
    <row r="23" spans="1:17" s="5" customFormat="1" ht="54" customHeight="1">
      <c r="A23" s="15" t="s">
        <v>625</v>
      </c>
      <c r="B23" s="228" t="s">
        <v>626</v>
      </c>
      <c r="C23" s="229"/>
      <c r="D23" s="16"/>
      <c r="E23" s="16"/>
      <c r="F23" s="16"/>
      <c r="G23" s="16"/>
      <c r="H23" s="18">
        <f t="shared" ref="H23:L23" si="5">SUM(H24:H25)</f>
        <v>305</v>
      </c>
      <c r="I23" s="18">
        <f t="shared" si="5"/>
        <v>305</v>
      </c>
      <c r="J23" s="18">
        <f t="shared" si="5"/>
        <v>305</v>
      </c>
      <c r="K23" s="18">
        <f t="shared" si="5"/>
        <v>3520</v>
      </c>
      <c r="L23" s="18">
        <f t="shared" si="5"/>
        <v>710</v>
      </c>
      <c r="M23" s="17"/>
      <c r="N23" s="17"/>
      <c r="O23" s="17"/>
      <c r="P23" s="16"/>
      <c r="Q23" s="49"/>
    </row>
    <row r="24" spans="1:17" s="8" customFormat="1" ht="144.94999999999999" customHeight="1">
      <c r="A24" s="20">
        <v>13</v>
      </c>
      <c r="B24" s="20" t="s">
        <v>138</v>
      </c>
      <c r="C24" s="19" t="s">
        <v>627</v>
      </c>
      <c r="D24" s="20" t="s">
        <v>552</v>
      </c>
      <c r="E24" s="20" t="s">
        <v>140</v>
      </c>
      <c r="F24" s="20" t="s">
        <v>628</v>
      </c>
      <c r="G24" s="20" t="s">
        <v>605</v>
      </c>
      <c r="H24" s="25">
        <v>230</v>
      </c>
      <c r="I24" s="25">
        <v>230</v>
      </c>
      <c r="J24" s="25">
        <v>230</v>
      </c>
      <c r="K24" s="21">
        <v>3280</v>
      </c>
      <c r="L24" s="21">
        <v>560</v>
      </c>
      <c r="M24" s="22" t="s">
        <v>146</v>
      </c>
      <c r="N24" s="38"/>
      <c r="O24" s="29" t="s">
        <v>601</v>
      </c>
      <c r="P24" s="35"/>
      <c r="Q24" s="52"/>
    </row>
    <row r="25" spans="1:17" s="3" customFormat="1" ht="108" customHeight="1">
      <c r="A25" s="15">
        <v>14</v>
      </c>
      <c r="B25" s="15" t="s">
        <v>147</v>
      </c>
      <c r="C25" s="19" t="s">
        <v>629</v>
      </c>
      <c r="D25" s="15" t="s">
        <v>552</v>
      </c>
      <c r="E25" s="15" t="s">
        <v>630</v>
      </c>
      <c r="F25" s="15" t="s">
        <v>468</v>
      </c>
      <c r="G25" s="15" t="s">
        <v>605</v>
      </c>
      <c r="H25" s="21">
        <v>75</v>
      </c>
      <c r="I25" s="21">
        <v>75</v>
      </c>
      <c r="J25" s="21">
        <v>75</v>
      </c>
      <c r="K25" s="21">
        <v>240</v>
      </c>
      <c r="L25" s="21">
        <v>150</v>
      </c>
      <c r="M25" s="22" t="s">
        <v>631</v>
      </c>
      <c r="N25" s="22" t="s">
        <v>632</v>
      </c>
      <c r="O25" s="29" t="s">
        <v>601</v>
      </c>
      <c r="P25" s="15"/>
      <c r="Q25" s="48"/>
    </row>
    <row r="26" spans="1:17" s="5" customFormat="1" ht="47.1" customHeight="1">
      <c r="A26" s="15" t="s">
        <v>151</v>
      </c>
      <c r="B26" s="228" t="s">
        <v>633</v>
      </c>
      <c r="C26" s="229"/>
      <c r="D26" s="16"/>
      <c r="E26" s="16"/>
      <c r="F26" s="16"/>
      <c r="G26" s="16"/>
      <c r="H26" s="18">
        <f t="shared" ref="H26:L26" si="6">SUM(H27:H28)</f>
        <v>436</v>
      </c>
      <c r="I26" s="18">
        <f t="shared" si="6"/>
        <v>436</v>
      </c>
      <c r="J26" s="18">
        <f t="shared" si="6"/>
        <v>436</v>
      </c>
      <c r="K26" s="18">
        <f t="shared" si="6"/>
        <v>1040</v>
      </c>
      <c r="L26" s="18">
        <f t="shared" si="6"/>
        <v>580</v>
      </c>
      <c r="M26" s="17"/>
      <c r="N26" s="17"/>
      <c r="O26" s="17"/>
      <c r="P26" s="28">
        <f>H26/H5</f>
        <v>6.0979020979020977E-2</v>
      </c>
      <c r="Q26" s="49"/>
    </row>
    <row r="27" spans="1:17" s="8" customFormat="1" ht="408.95" customHeight="1">
      <c r="A27" s="20">
        <v>15</v>
      </c>
      <c r="B27" s="20" t="s">
        <v>167</v>
      </c>
      <c r="C27" s="19" t="s">
        <v>634</v>
      </c>
      <c r="D27" s="20" t="s">
        <v>552</v>
      </c>
      <c r="E27" s="20" t="s">
        <v>140</v>
      </c>
      <c r="F27" s="20" t="s">
        <v>169</v>
      </c>
      <c r="G27" s="24" t="s">
        <v>635</v>
      </c>
      <c r="H27" s="25">
        <v>316</v>
      </c>
      <c r="I27" s="25">
        <v>316</v>
      </c>
      <c r="J27" s="25">
        <v>316</v>
      </c>
      <c r="K27" s="21">
        <v>800</v>
      </c>
      <c r="L27" s="21">
        <v>480</v>
      </c>
      <c r="M27" s="22" t="s">
        <v>380</v>
      </c>
      <c r="N27" s="38"/>
      <c r="O27" s="29" t="s">
        <v>607</v>
      </c>
      <c r="P27" s="35"/>
      <c r="Q27" s="52"/>
    </row>
    <row r="28" spans="1:17" s="8" customFormat="1" ht="72" customHeight="1">
      <c r="A28" s="20">
        <v>16</v>
      </c>
      <c r="B28" s="24" t="s">
        <v>465</v>
      </c>
      <c r="C28" s="19" t="s">
        <v>636</v>
      </c>
      <c r="D28" s="15" t="s">
        <v>552</v>
      </c>
      <c r="E28" s="23" t="s">
        <v>140</v>
      </c>
      <c r="F28" s="23" t="s">
        <v>468</v>
      </c>
      <c r="G28" s="15" t="s">
        <v>605</v>
      </c>
      <c r="H28" s="21">
        <v>120</v>
      </c>
      <c r="I28" s="21">
        <v>120</v>
      </c>
      <c r="J28" s="21">
        <v>120</v>
      </c>
      <c r="K28" s="21">
        <v>240</v>
      </c>
      <c r="L28" s="21">
        <v>100</v>
      </c>
      <c r="M28" s="22" t="s">
        <v>469</v>
      </c>
      <c r="N28" s="22" t="s">
        <v>637</v>
      </c>
      <c r="O28" s="29" t="s">
        <v>607</v>
      </c>
      <c r="P28" s="35"/>
      <c r="Q28" s="52"/>
    </row>
    <row r="29" spans="1:17" s="5" customFormat="1" ht="45.95" customHeight="1">
      <c r="A29" s="15" t="s">
        <v>173</v>
      </c>
      <c r="B29" s="228" t="s">
        <v>638</v>
      </c>
      <c r="C29" s="229"/>
      <c r="D29" s="15"/>
      <c r="E29" s="16"/>
      <c r="F29" s="16"/>
      <c r="G29" s="16"/>
      <c r="H29" s="18">
        <f>SUM(H30:H31)</f>
        <v>120</v>
      </c>
      <c r="I29" s="18">
        <f>SUM(I30:I31)</f>
        <v>120</v>
      </c>
      <c r="J29" s="18">
        <f>SUM(J30:J31)</f>
        <v>120</v>
      </c>
      <c r="K29" s="18">
        <f>SUM(K30:K31)</f>
        <v>1540</v>
      </c>
      <c r="L29" s="18">
        <f>SUM(L30:L31)</f>
        <v>0</v>
      </c>
      <c r="M29" s="17"/>
      <c r="N29" s="17"/>
      <c r="O29" s="17"/>
      <c r="P29" s="28">
        <f>H29/H5</f>
        <v>1.6783216783216783E-2</v>
      </c>
      <c r="Q29" s="49"/>
    </row>
    <row r="30" spans="1:17" s="8" customFormat="1" ht="117" customHeight="1">
      <c r="A30" s="20">
        <v>17</v>
      </c>
      <c r="B30" s="20" t="s">
        <v>175</v>
      </c>
      <c r="C30" s="19" t="s">
        <v>639</v>
      </c>
      <c r="D30" s="20" t="s">
        <v>552</v>
      </c>
      <c r="E30" s="20" t="s">
        <v>177</v>
      </c>
      <c r="F30" s="20" t="s">
        <v>640</v>
      </c>
      <c r="G30" s="20" t="s">
        <v>641</v>
      </c>
      <c r="H30" s="25">
        <v>90</v>
      </c>
      <c r="I30" s="25">
        <v>90</v>
      </c>
      <c r="J30" s="25">
        <v>90</v>
      </c>
      <c r="K30" s="25">
        <v>1500</v>
      </c>
      <c r="L30" s="39"/>
      <c r="M30" s="22" t="s">
        <v>642</v>
      </c>
      <c r="N30" s="38"/>
      <c r="O30" s="29" t="s">
        <v>607</v>
      </c>
      <c r="P30" s="35"/>
      <c r="Q30" s="52"/>
    </row>
    <row r="31" spans="1:17" s="8" customFormat="1" ht="101.1" customHeight="1">
      <c r="A31" s="20">
        <v>18</v>
      </c>
      <c r="B31" s="20" t="s">
        <v>389</v>
      </c>
      <c r="C31" s="19" t="s">
        <v>643</v>
      </c>
      <c r="D31" s="20" t="s">
        <v>552</v>
      </c>
      <c r="E31" s="20" t="s">
        <v>177</v>
      </c>
      <c r="F31" s="20" t="s">
        <v>107</v>
      </c>
      <c r="G31" s="24" t="s">
        <v>644</v>
      </c>
      <c r="H31" s="25">
        <v>30</v>
      </c>
      <c r="I31" s="25">
        <v>30</v>
      </c>
      <c r="J31" s="25">
        <v>30</v>
      </c>
      <c r="K31" s="25">
        <v>40</v>
      </c>
      <c r="L31" s="39"/>
      <c r="M31" s="22" t="s">
        <v>645</v>
      </c>
      <c r="N31" s="22" t="s">
        <v>646</v>
      </c>
      <c r="O31" s="29" t="s">
        <v>617</v>
      </c>
      <c r="P31" s="35"/>
      <c r="Q31" s="52"/>
    </row>
    <row r="32" spans="1:17" s="5" customFormat="1" ht="27" customHeight="1">
      <c r="A32" s="15" t="s">
        <v>647</v>
      </c>
      <c r="B32" s="228" t="s">
        <v>648</v>
      </c>
      <c r="C32" s="229"/>
      <c r="D32" s="16"/>
      <c r="E32" s="16"/>
      <c r="F32" s="16"/>
      <c r="G32" s="16"/>
      <c r="H32" s="18">
        <f t="shared" ref="H32:L32" si="7">SUM(H33+H40)</f>
        <v>1230</v>
      </c>
      <c r="I32" s="18">
        <f t="shared" si="7"/>
        <v>1230</v>
      </c>
      <c r="J32" s="18">
        <f t="shared" si="7"/>
        <v>1230</v>
      </c>
      <c r="K32" s="18">
        <f t="shared" si="7"/>
        <v>20420</v>
      </c>
      <c r="L32" s="18">
        <f t="shared" si="7"/>
        <v>230</v>
      </c>
      <c r="M32" s="17"/>
      <c r="N32" s="17"/>
      <c r="O32" s="17"/>
      <c r="P32" s="28">
        <f>H32/H5</f>
        <v>0.17202797202797201</v>
      </c>
      <c r="Q32" s="49"/>
    </row>
    <row r="33" spans="1:17" s="5" customFormat="1" ht="27.95" customHeight="1">
      <c r="A33" s="15" t="s">
        <v>548</v>
      </c>
      <c r="B33" s="234" t="s">
        <v>649</v>
      </c>
      <c r="C33" s="235"/>
      <c r="D33" s="16"/>
      <c r="E33" s="16"/>
      <c r="F33" s="16"/>
      <c r="G33" s="16"/>
      <c r="H33" s="18">
        <f t="shared" ref="H33:L33" si="8">SUM(H34:H39)</f>
        <v>1080</v>
      </c>
      <c r="I33" s="18">
        <f t="shared" si="8"/>
        <v>1080</v>
      </c>
      <c r="J33" s="18">
        <f t="shared" si="8"/>
        <v>1080</v>
      </c>
      <c r="K33" s="18">
        <f t="shared" si="8"/>
        <v>13420</v>
      </c>
      <c r="L33" s="18">
        <f t="shared" si="8"/>
        <v>230</v>
      </c>
      <c r="M33" s="17"/>
      <c r="N33" s="17"/>
      <c r="O33" s="17"/>
      <c r="P33" s="28">
        <f>H33/H5</f>
        <v>0.15104895104895105</v>
      </c>
      <c r="Q33" s="49"/>
    </row>
    <row r="34" spans="1:17" s="9" customFormat="1" ht="105.95" customHeight="1">
      <c r="A34" s="20">
        <v>19</v>
      </c>
      <c r="B34" s="15" t="s">
        <v>650</v>
      </c>
      <c r="C34" s="22" t="s">
        <v>651</v>
      </c>
      <c r="D34" s="20" t="s">
        <v>552</v>
      </c>
      <c r="E34" s="20" t="s">
        <v>652</v>
      </c>
      <c r="F34" s="20" t="s">
        <v>653</v>
      </c>
      <c r="G34" s="20" t="s">
        <v>654</v>
      </c>
      <c r="H34" s="25">
        <v>260</v>
      </c>
      <c r="I34" s="25">
        <v>260</v>
      </c>
      <c r="J34" s="25">
        <v>260</v>
      </c>
      <c r="K34" s="40">
        <v>360</v>
      </c>
      <c r="L34" s="40">
        <v>200</v>
      </c>
      <c r="M34" s="22" t="s">
        <v>655</v>
      </c>
      <c r="N34" s="38"/>
      <c r="O34" s="29" t="s">
        <v>656</v>
      </c>
      <c r="P34" s="35"/>
      <c r="Q34" s="53"/>
    </row>
    <row r="35" spans="1:17" s="5" customFormat="1" ht="87.95" customHeight="1">
      <c r="A35" s="20">
        <v>20</v>
      </c>
      <c r="B35" s="15" t="s">
        <v>657</v>
      </c>
      <c r="C35" s="22" t="s">
        <v>658</v>
      </c>
      <c r="D35" s="15" t="s">
        <v>552</v>
      </c>
      <c r="E35" s="20" t="s">
        <v>652</v>
      </c>
      <c r="F35" s="15" t="s">
        <v>653</v>
      </c>
      <c r="G35" s="20" t="s">
        <v>654</v>
      </c>
      <c r="H35" s="15">
        <v>120</v>
      </c>
      <c r="I35" s="15">
        <v>120</v>
      </c>
      <c r="J35" s="41">
        <v>120</v>
      </c>
      <c r="K35" s="21">
        <v>1500</v>
      </c>
      <c r="L35" s="21"/>
      <c r="M35" s="22" t="s">
        <v>659</v>
      </c>
      <c r="N35" s="22"/>
      <c r="O35" s="29" t="s">
        <v>660</v>
      </c>
      <c r="P35" s="18"/>
      <c r="Q35" s="49"/>
    </row>
    <row r="36" spans="1:17" s="10" customFormat="1" ht="90.95" customHeight="1">
      <c r="A36" s="20">
        <v>21</v>
      </c>
      <c r="B36" s="20" t="s">
        <v>370</v>
      </c>
      <c r="C36" s="19" t="s">
        <v>661</v>
      </c>
      <c r="D36" s="15" t="s">
        <v>552</v>
      </c>
      <c r="E36" s="20" t="s">
        <v>652</v>
      </c>
      <c r="F36" s="20" t="s">
        <v>653</v>
      </c>
      <c r="G36" s="20" t="s">
        <v>654</v>
      </c>
      <c r="H36" s="25">
        <v>60</v>
      </c>
      <c r="I36" s="25">
        <v>60</v>
      </c>
      <c r="J36" s="25">
        <v>60</v>
      </c>
      <c r="K36" s="25">
        <v>60</v>
      </c>
      <c r="L36" s="25">
        <v>30</v>
      </c>
      <c r="M36" s="22" t="s">
        <v>511</v>
      </c>
      <c r="N36" s="42"/>
      <c r="O36" s="29" t="s">
        <v>662</v>
      </c>
      <c r="P36" s="43"/>
      <c r="Q36" s="54"/>
    </row>
    <row r="37" spans="1:17" s="3" customFormat="1" ht="111" customHeight="1">
      <c r="A37" s="20">
        <v>22</v>
      </c>
      <c r="B37" s="15" t="s">
        <v>663</v>
      </c>
      <c r="C37" s="22" t="s">
        <v>664</v>
      </c>
      <c r="D37" s="16" t="s">
        <v>552</v>
      </c>
      <c r="E37" s="15" t="s">
        <v>665</v>
      </c>
      <c r="F37" s="15" t="s">
        <v>653</v>
      </c>
      <c r="G37" s="20" t="s">
        <v>666</v>
      </c>
      <c r="H37" s="25">
        <v>113</v>
      </c>
      <c r="I37" s="25">
        <v>113</v>
      </c>
      <c r="J37" s="25">
        <v>113</v>
      </c>
      <c r="K37" s="25">
        <v>4500</v>
      </c>
      <c r="L37" s="18"/>
      <c r="M37" s="22" t="s">
        <v>667</v>
      </c>
      <c r="N37" s="44"/>
      <c r="O37" s="29" t="s">
        <v>656</v>
      </c>
      <c r="P37" s="28"/>
      <c r="Q37" s="48"/>
    </row>
    <row r="38" spans="1:17" s="3" customFormat="1" ht="201" customHeight="1">
      <c r="A38" s="20">
        <v>23</v>
      </c>
      <c r="B38" s="15" t="s">
        <v>668</v>
      </c>
      <c r="C38" s="19" t="s">
        <v>669</v>
      </c>
      <c r="D38" s="15" t="s">
        <v>552</v>
      </c>
      <c r="E38" s="15" t="s">
        <v>670</v>
      </c>
      <c r="F38" s="15" t="s">
        <v>671</v>
      </c>
      <c r="G38" s="23" t="s">
        <v>672</v>
      </c>
      <c r="H38" s="25">
        <v>300</v>
      </c>
      <c r="I38" s="25">
        <v>300</v>
      </c>
      <c r="J38" s="25">
        <v>300</v>
      </c>
      <c r="K38" s="25">
        <v>5000</v>
      </c>
      <c r="L38" s="21"/>
      <c r="M38" s="22" t="s">
        <v>673</v>
      </c>
      <c r="N38" s="45"/>
      <c r="O38" s="46" t="s">
        <v>674</v>
      </c>
      <c r="P38" s="46"/>
      <c r="Q38" s="48"/>
    </row>
    <row r="39" spans="1:17" s="3" customFormat="1" ht="98.1" customHeight="1">
      <c r="A39" s="20">
        <v>24</v>
      </c>
      <c r="B39" s="15" t="s">
        <v>675</v>
      </c>
      <c r="C39" s="19" t="s">
        <v>676</v>
      </c>
      <c r="D39" s="15" t="s">
        <v>552</v>
      </c>
      <c r="E39" s="15" t="s">
        <v>677</v>
      </c>
      <c r="F39" s="15" t="s">
        <v>653</v>
      </c>
      <c r="G39" s="20" t="s">
        <v>678</v>
      </c>
      <c r="H39" s="25">
        <v>227</v>
      </c>
      <c r="I39" s="25">
        <v>227</v>
      </c>
      <c r="J39" s="25">
        <v>227</v>
      </c>
      <c r="K39" s="25">
        <v>2000</v>
      </c>
      <c r="L39" s="47"/>
      <c r="M39" s="22" t="s">
        <v>679</v>
      </c>
      <c r="N39" s="44"/>
      <c r="O39" s="29" t="s">
        <v>656</v>
      </c>
      <c r="P39" s="28"/>
      <c r="Q39" s="48"/>
    </row>
    <row r="40" spans="1:17" s="3" customFormat="1" ht="32.1" customHeight="1">
      <c r="A40" s="20" t="s">
        <v>568</v>
      </c>
      <c r="B40" s="236" t="s">
        <v>680</v>
      </c>
      <c r="C40" s="237"/>
      <c r="D40" s="16"/>
      <c r="E40" s="15"/>
      <c r="F40" s="15"/>
      <c r="G40" s="20"/>
      <c r="H40" s="25">
        <f>SUM(H41:H41)</f>
        <v>150</v>
      </c>
      <c r="I40" s="25">
        <f>SUM(I41:I41)</f>
        <v>150</v>
      </c>
      <c r="J40" s="25">
        <f>SUM(J41:J41)</f>
        <v>150</v>
      </c>
      <c r="K40" s="25">
        <f>SUM(K41:K41)</f>
        <v>7000</v>
      </c>
      <c r="L40" s="18"/>
      <c r="M40" s="22"/>
      <c r="N40" s="44"/>
      <c r="O40" s="29"/>
      <c r="P40" s="28"/>
      <c r="Q40" s="48"/>
    </row>
    <row r="41" spans="1:17" s="5" customFormat="1" ht="153.94999999999999" customHeight="1">
      <c r="A41" s="20">
        <v>25</v>
      </c>
      <c r="B41" s="15" t="s">
        <v>681</v>
      </c>
      <c r="C41" s="22" t="s">
        <v>682</v>
      </c>
      <c r="D41" s="15" t="s">
        <v>552</v>
      </c>
      <c r="E41" s="15" t="s">
        <v>683</v>
      </c>
      <c r="F41" s="15" t="s">
        <v>223</v>
      </c>
      <c r="G41" s="23" t="s">
        <v>684</v>
      </c>
      <c r="H41" s="15">
        <v>150</v>
      </c>
      <c r="I41" s="15">
        <v>150</v>
      </c>
      <c r="J41" s="41">
        <v>150</v>
      </c>
      <c r="K41" s="21">
        <v>7000</v>
      </c>
      <c r="L41" s="21"/>
      <c r="M41" s="22" t="s">
        <v>685</v>
      </c>
      <c r="N41" s="22"/>
      <c r="O41" s="29" t="s">
        <v>686</v>
      </c>
      <c r="P41" s="18"/>
      <c r="Q41" s="49"/>
    </row>
    <row r="42" spans="1:17" s="5" customFormat="1" ht="26.1" customHeight="1">
      <c r="A42" s="15" t="s">
        <v>203</v>
      </c>
      <c r="B42" s="228" t="s">
        <v>687</v>
      </c>
      <c r="C42" s="229"/>
      <c r="D42" s="16"/>
      <c r="E42" s="16"/>
      <c r="F42" s="16"/>
      <c r="G42" s="16"/>
      <c r="H42" s="18">
        <f t="shared" ref="H42:L42" si="9">SUM(H43)</f>
        <v>320</v>
      </c>
      <c r="I42" s="18">
        <f t="shared" si="9"/>
        <v>320</v>
      </c>
      <c r="J42" s="18">
        <f t="shared" si="9"/>
        <v>320</v>
      </c>
      <c r="K42" s="18">
        <f t="shared" si="9"/>
        <v>3177</v>
      </c>
      <c r="L42" s="18">
        <f t="shared" si="9"/>
        <v>254</v>
      </c>
      <c r="M42" s="17"/>
      <c r="N42" s="17"/>
      <c r="O42" s="17"/>
      <c r="P42" s="28">
        <f>H42/H5</f>
        <v>4.4755244755244755E-2</v>
      </c>
      <c r="Q42" s="49"/>
    </row>
    <row r="43" spans="1:17" s="3" customFormat="1" ht="120" customHeight="1">
      <c r="A43" s="15">
        <v>26</v>
      </c>
      <c r="B43" s="15" t="s">
        <v>688</v>
      </c>
      <c r="C43" s="22" t="s">
        <v>689</v>
      </c>
      <c r="D43" s="15" t="s">
        <v>552</v>
      </c>
      <c r="E43" s="15" t="s">
        <v>690</v>
      </c>
      <c r="F43" s="15" t="s">
        <v>691</v>
      </c>
      <c r="G43" s="23" t="s">
        <v>692</v>
      </c>
      <c r="H43" s="21">
        <v>320</v>
      </c>
      <c r="I43" s="21">
        <v>320</v>
      </c>
      <c r="J43" s="21">
        <v>320</v>
      </c>
      <c r="K43" s="21">
        <v>3177</v>
      </c>
      <c r="L43" s="21">
        <v>254</v>
      </c>
      <c r="M43" s="22" t="s">
        <v>693</v>
      </c>
      <c r="N43" s="22"/>
      <c r="O43" s="29" t="s">
        <v>686</v>
      </c>
      <c r="P43" s="37"/>
      <c r="Q43" s="48"/>
    </row>
    <row r="44" spans="1:17" ht="240.95" customHeight="1">
      <c r="C44" s="27"/>
    </row>
  </sheetData>
  <mergeCells count="31">
    <mergeCell ref="A2:Q2"/>
    <mergeCell ref="K3:L3"/>
    <mergeCell ref="B5:C5"/>
    <mergeCell ref="B6:C6"/>
    <mergeCell ref="E3:E4"/>
    <mergeCell ref="F3:F4"/>
    <mergeCell ref="G3:G4"/>
    <mergeCell ref="H3:H4"/>
    <mergeCell ref="I3:I4"/>
    <mergeCell ref="J3:J4"/>
    <mergeCell ref="M3:M4"/>
    <mergeCell ref="N3:N4"/>
    <mergeCell ref="O3:O4"/>
    <mergeCell ref="P3:P4"/>
    <mergeCell ref="A1:Q1"/>
    <mergeCell ref="Q3:Q4"/>
    <mergeCell ref="B42:C42"/>
    <mergeCell ref="A3:A4"/>
    <mergeCell ref="B3:B4"/>
    <mergeCell ref="C3:C4"/>
    <mergeCell ref="D3:D4"/>
    <mergeCell ref="B26:C26"/>
    <mergeCell ref="B29:C29"/>
    <mergeCell ref="B32:C32"/>
    <mergeCell ref="B33:C33"/>
    <mergeCell ref="B40:C40"/>
    <mergeCell ref="B7:C7"/>
    <mergeCell ref="B11:C11"/>
    <mergeCell ref="B16:C16"/>
    <mergeCell ref="B21:C21"/>
    <mergeCell ref="B23:C23"/>
  </mergeCells>
  <phoneticPr fontId="56" type="noConversion"/>
  <pageMargins left="0.75138888888888899" right="0.75138888888888899" top="1" bottom="1" header="0.5" footer="0.5"/>
  <pageSetup paperSize="9" scale="41"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6</vt:i4>
      </vt:variant>
    </vt:vector>
  </HeadingPairs>
  <TitlesOfParts>
    <vt:vector size="12" baseType="lpstr">
      <vt:lpstr>Sheet2</vt:lpstr>
      <vt:lpstr>20220321</vt:lpstr>
      <vt:lpstr>20220328</vt:lpstr>
      <vt:lpstr>20220405</vt:lpstr>
      <vt:lpstr>20220419</vt:lpstr>
      <vt:lpstr>同心县2023闽宁项目计划表</vt:lpstr>
      <vt:lpstr>'20220321'!Print_Titles</vt:lpstr>
      <vt:lpstr>'20220328'!Print_Titles</vt:lpstr>
      <vt:lpstr>'20220405'!Print_Titles</vt:lpstr>
      <vt:lpstr>'20220419'!Print_Titles</vt:lpstr>
      <vt:lpstr>Sheet2!Print_Titles</vt:lpstr>
      <vt:lpstr>同心县2023闽宁项目计划表!Print_Titles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dxl</dc:creator>
  <cp:lastModifiedBy>yangxiaodong</cp:lastModifiedBy>
  <cp:lastPrinted>2023-05-29T09:25:17Z</cp:lastPrinted>
  <dcterms:created xsi:type="dcterms:W3CDTF">2021-12-07T17:03:00Z</dcterms:created>
  <dcterms:modified xsi:type="dcterms:W3CDTF">2023-05-29T09:28:14Z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C2226477640C497BB261B1F7B6A39308_13</vt:lpwstr>
  </property>
  <property fmtid="{D5CDD505-2E9C-101B-9397-08002B2CF9AE}" pid="3" name="KSOProductBuildVer">
    <vt:lpwstr>2052-11.1.0.14309</vt:lpwstr>
  </property>
  <property fmtid="{D5CDD505-2E9C-101B-9397-08002B2CF9AE}" pid="4" name="KSOReadingLayout">
    <vt:bool>true</vt:bool>
  </property>
</Properties>
</file>